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firstSheet="3" activeTab="3"/>
  </bookViews>
  <sheets>
    <sheet name="2019" sheetId="1" state="hidden" r:id="rId1"/>
    <sheet name="2020" sheetId="2" state="hidden" r:id="rId2"/>
    <sheet name="2020 " sheetId="3" state="hidden" r:id="rId3"/>
    <sheet name="2021 - plán čtení" sheetId="4" r:id="rId4"/>
  </sheets>
  <definedNames/>
  <calcPr fullCalcOnLoad="1"/>
</workbook>
</file>

<file path=xl/comments1.xml><?xml version="1.0" encoding="utf-8"?>
<comments xmlns="http://schemas.openxmlformats.org/spreadsheetml/2006/main">
  <authors>
    <author>Jarmila Zemanov?</author>
  </authors>
  <commentList>
    <comment ref="E4" authorId="0">
      <text>
        <r>
          <rPr>
            <sz val="8"/>
            <rFont val="Tahoma"/>
            <family val="2"/>
          </rPr>
          <t xml:space="preserve">Spoluúčast bude vyúčtována </t>
        </r>
        <r>
          <rPr>
            <b/>
            <sz val="8"/>
            <rFont val="Tahoma"/>
            <family val="2"/>
          </rPr>
          <t xml:space="preserve">mimořádným členským příspěvem od obcí
</t>
        </r>
      </text>
    </comment>
    <comment ref="D34" authorId="0">
      <text>
        <r>
          <rPr>
            <sz val="9"/>
            <rFont val="Tahoma"/>
            <family val="2"/>
          </rPr>
          <t>50 tis. Kč Fond Vysočiny
30 tis. Kč E.ON
64 tis. Kč mikroregion</t>
        </r>
      </text>
    </comment>
  </commentList>
</comments>
</file>

<file path=xl/comments2.xml><?xml version="1.0" encoding="utf-8"?>
<comments xmlns="http://schemas.openxmlformats.org/spreadsheetml/2006/main">
  <authors>
    <author>Jarmila Zemanov?</author>
  </authors>
  <commentList>
    <comment ref="E4" authorId="0">
      <text>
        <r>
          <rPr>
            <sz val="8"/>
            <rFont val="Tahoma"/>
            <family val="2"/>
          </rPr>
          <t xml:space="preserve">Spoluúčast bude vyúčtována </t>
        </r>
        <r>
          <rPr>
            <b/>
            <sz val="8"/>
            <rFont val="Tahoma"/>
            <family val="2"/>
          </rPr>
          <t xml:space="preserve">mimořádným členským příspěvem od obcí
</t>
        </r>
      </text>
    </comment>
    <comment ref="D33" authorId="0">
      <text>
        <r>
          <rPr>
            <sz val="9"/>
            <rFont val="Tahoma"/>
            <family val="2"/>
          </rPr>
          <t xml:space="preserve">50 tis. Kč Fond Vysočiny
25 tis. Kč E-ON
</t>
        </r>
      </text>
    </comment>
  </commentList>
</comments>
</file>

<file path=xl/comments3.xml><?xml version="1.0" encoding="utf-8"?>
<comments xmlns="http://schemas.openxmlformats.org/spreadsheetml/2006/main">
  <authors>
    <author>Jarmila Zemanov?</author>
  </authors>
  <commentList>
    <comment ref="E4" authorId="0">
      <text>
        <r>
          <rPr>
            <sz val="8"/>
            <rFont val="Tahoma"/>
            <family val="2"/>
          </rPr>
          <t xml:space="preserve">Spoluúčast bude vyúčtována </t>
        </r>
        <r>
          <rPr>
            <b/>
            <sz val="8"/>
            <rFont val="Tahoma"/>
            <family val="2"/>
          </rPr>
          <t xml:space="preserve">mimořádným členským příspěvem od obcí
</t>
        </r>
      </text>
    </comment>
    <comment ref="D34" authorId="0">
      <text>
        <r>
          <rPr>
            <sz val="9"/>
            <rFont val="Tahoma"/>
            <family val="2"/>
          </rPr>
          <t xml:space="preserve">50 tis. Kč Fond Vysočiny
25 tis. Kč E-ON
</t>
        </r>
      </text>
    </comment>
  </commentList>
</comments>
</file>

<file path=xl/comments4.xml><?xml version="1.0" encoding="utf-8"?>
<comments xmlns="http://schemas.openxmlformats.org/spreadsheetml/2006/main">
  <authors>
    <author>Jarmila Zemanov?</author>
  </authors>
  <commentList>
    <comment ref="E4" authorId="0">
      <text>
        <r>
          <rPr>
            <sz val="8"/>
            <rFont val="Tahoma"/>
            <family val="2"/>
          </rPr>
          <t xml:space="preserve">Spoluúčast bude vyúčtována </t>
        </r>
        <r>
          <rPr>
            <b/>
            <sz val="8"/>
            <rFont val="Tahoma"/>
            <family val="2"/>
          </rPr>
          <t xml:space="preserve">mimořádným členským příspěvkem od obcí.
</t>
        </r>
      </text>
    </comment>
    <comment ref="D23" authorId="0">
      <text>
        <r>
          <rPr>
            <sz val="9"/>
            <rFont val="Tahoma"/>
            <family val="2"/>
          </rPr>
          <t xml:space="preserve">50 tis. Kč Fond Vysočiny
30 tis. Kč E-ON
</t>
        </r>
      </text>
    </comment>
  </commentList>
</comments>
</file>

<file path=xl/sharedStrings.xml><?xml version="1.0" encoding="utf-8"?>
<sst xmlns="http://schemas.openxmlformats.org/spreadsheetml/2006/main" count="265" uniqueCount="73">
  <si>
    <t>Dalečín</t>
  </si>
  <si>
    <t>Strážek</t>
  </si>
  <si>
    <t>Rozsochy</t>
  </si>
  <si>
    <t>Unčín</t>
  </si>
  <si>
    <t>Dolní Rožínka</t>
  </si>
  <si>
    <t>Písečné</t>
  </si>
  <si>
    <t>Lísek</t>
  </si>
  <si>
    <t>Zvole</t>
  </si>
  <si>
    <t>Prosetín</t>
  </si>
  <si>
    <t>Rožná</t>
  </si>
  <si>
    <t>Sulkovec</t>
  </si>
  <si>
    <t>Rovečné</t>
  </si>
  <si>
    <t>Vír</t>
  </si>
  <si>
    <t>Finan.dar</t>
  </si>
  <si>
    <t>přepočet na 1 čtení</t>
  </si>
  <si>
    <t>Kč</t>
  </si>
  <si>
    <t>Místo</t>
  </si>
  <si>
    <t>počet čtení</t>
  </si>
  <si>
    <t>poř.č.</t>
  </si>
  <si>
    <t>spoluúčast na 1 čtení</t>
  </si>
  <si>
    <t>spoluúčast</t>
  </si>
  <si>
    <t>příspěvek na akci</t>
  </si>
  <si>
    <t>Celkem</t>
  </si>
  <si>
    <t>celkové náklady na 1 čtení</t>
  </si>
  <si>
    <t>celkové náklady k proplacení</t>
  </si>
  <si>
    <t>Velké Janovice</t>
  </si>
  <si>
    <t>ZŠ Bystřice, Tyršova 106</t>
  </si>
  <si>
    <t>Knihovna Bystřice</t>
  </si>
  <si>
    <t>ZŠ Bystřice, Nádražní 615</t>
  </si>
  <si>
    <t>ZŠ TGM Bystřice</t>
  </si>
  <si>
    <t>Blažkov</t>
  </si>
  <si>
    <t>Nyklovice</t>
  </si>
  <si>
    <t>Štěpánov nad Svratkou</t>
  </si>
  <si>
    <t>Věchnov</t>
  </si>
  <si>
    <t>Proplaceno celkem</t>
  </si>
  <si>
    <t>Hotově/Faktura</t>
  </si>
  <si>
    <t>Datum přijetí (splatnost)</t>
  </si>
  <si>
    <t>Navýšení nákladů o:</t>
  </si>
  <si>
    <t>Dvořiště</t>
  </si>
  <si>
    <t>H</t>
  </si>
  <si>
    <t>Koroužné</t>
  </si>
  <si>
    <t>Věžná</t>
  </si>
  <si>
    <t>Mikroregion + E.ON</t>
  </si>
  <si>
    <t>(25 tis. E.ON a 50 tis. KV)</t>
  </si>
  <si>
    <t>Náklady v roce 2018:</t>
  </si>
  <si>
    <t>Rozúčtování daru na jednotlivá čtení v roce 2019</t>
  </si>
  <si>
    <t>F</t>
  </si>
  <si>
    <t>nerealizováno</t>
  </si>
  <si>
    <t>→ o 3 čtení více než v roce 2018 (73)</t>
  </si>
  <si>
    <t>(Spoluúčast 75 990 Kč Mikroregion - o 11 tis. Kč více než v roce 2018)</t>
  </si>
  <si>
    <t>Rozúčtování daru na jednotlivá čtení v roce 2020</t>
  </si>
  <si>
    <t>Náklady v roce 2019:</t>
  </si>
  <si>
    <t>→ v roce 2019 (počet 76 čtení)</t>
  </si>
  <si>
    <t xml:space="preserve"> 50 tis. - dotace KV, 25 tis. - E-on</t>
  </si>
  <si>
    <t>(Spoluúčast 81 000,- Kč Mikroregion Bystřicko)</t>
  </si>
  <si>
    <t>Hotově</t>
  </si>
  <si>
    <t>ZŠ a MŠ Unčín</t>
  </si>
  <si>
    <t>Faktura</t>
  </si>
  <si>
    <t>neproběhlo</t>
  </si>
  <si>
    <t>proběhlo jedno čtení, druhé se možná uskuteční</t>
  </si>
  <si>
    <t>Snížení nákladů o:</t>
  </si>
  <si>
    <t>spoluúčast MB</t>
  </si>
  <si>
    <t>zrušeno</t>
  </si>
  <si>
    <t>proběhlo jedno čtení, druhé se uskuteční do 30.6.2020</t>
  </si>
  <si>
    <t>plánují ještě uskutečnit 3 čtení do 30.6.2020</t>
  </si>
  <si>
    <t>(Spoluúčast 30 866,- Kč Mikroregion Bystřicko)</t>
  </si>
  <si>
    <t>?</t>
  </si>
  <si>
    <t xml:space="preserve"> 50 tis. - dotace KV, 30 tis. - E-on</t>
  </si>
  <si>
    <t>Rozúčtování daru na jednotlivá čtení v roce 2021</t>
  </si>
  <si>
    <r>
      <rPr>
        <b/>
        <sz val="10"/>
        <color indexed="8"/>
        <rFont val="Symbol"/>
        <family val="1"/>
      </rPr>
      <t>®</t>
    </r>
    <r>
      <rPr>
        <b/>
        <i/>
        <sz val="10"/>
        <color indexed="8"/>
        <rFont val="Arial"/>
        <family val="2"/>
      </rPr>
      <t xml:space="preserve"> původní plán 2020: 77 čtení</t>
    </r>
  </si>
  <si>
    <t>→ v roce 2020 (stejně 53 čtení, původní plán 77 čtení)</t>
  </si>
  <si>
    <t>Zvole (MŠ Olešínky)</t>
  </si>
  <si>
    <t>Náklady v roce 2020: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</si>
</sst>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mmm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i/>
      <sz val="10"/>
      <color indexed="10"/>
      <name val="Arial"/>
      <family val="2"/>
    </font>
    <font>
      <b/>
      <sz val="10"/>
      <color indexed="8"/>
      <name val="Symbol"/>
      <family val="1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3" fontId="7" fillId="0" borderId="0" xfId="0" applyNumberFormat="1" applyFont="1" applyAlignment="1">
      <alignment/>
    </xf>
    <xf numFmtId="0" fontId="7" fillId="34" borderId="0" xfId="0" applyFont="1" applyFill="1" applyAlignment="1">
      <alignment/>
    </xf>
    <xf numFmtId="0" fontId="0" fillId="34" borderId="0" xfId="0" applyFill="1" applyAlignment="1">
      <alignment/>
    </xf>
    <xf numFmtId="3" fontId="7" fillId="34" borderId="0" xfId="0" applyNumberFormat="1" applyFont="1" applyFill="1" applyAlignment="1">
      <alignment/>
    </xf>
    <xf numFmtId="0" fontId="4" fillId="33" borderId="11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9" fontId="14" fillId="0" borderId="0" xfId="0" applyNumberFormat="1" applyFont="1" applyAlignment="1">
      <alignment/>
    </xf>
    <xf numFmtId="0" fontId="0" fillId="35" borderId="0" xfId="0" applyFill="1" applyAlignment="1">
      <alignment/>
    </xf>
    <xf numFmtId="0" fontId="60" fillId="0" borderId="0" xfId="0" applyFont="1" applyAlignment="1">
      <alignment/>
    </xf>
    <xf numFmtId="0" fontId="4" fillId="36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60" fillId="0" borderId="0" xfId="0" applyFont="1" applyAlignment="1">
      <alignment/>
    </xf>
    <xf numFmtId="0" fontId="6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3" fontId="61" fillId="0" borderId="11" xfId="0" applyNumberFormat="1" applyFont="1" applyBorder="1" applyAlignment="1">
      <alignment horizontal="center" vertical="center"/>
    </xf>
    <xf numFmtId="3" fontId="61" fillId="0" borderId="12" xfId="0" applyNumberFormat="1" applyFont="1" applyBorder="1" applyAlignment="1">
      <alignment horizontal="center"/>
    </xf>
    <xf numFmtId="3" fontId="61" fillId="0" borderId="13" xfId="0" applyNumberFormat="1" applyFon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4" fontId="0" fillId="35" borderId="11" xfId="0" applyNumberForma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14" fontId="0" fillId="35" borderId="11" xfId="0" applyNumberFormat="1" applyFont="1" applyFill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6" fillId="37" borderId="11" xfId="0" applyFont="1" applyFill="1" applyBorder="1" applyAlignment="1">
      <alignment horizontal="center"/>
    </xf>
    <xf numFmtId="3" fontId="6" fillId="37" borderId="11" xfId="0" applyNumberFormat="1" applyFont="1" applyFill="1" applyBorder="1" applyAlignment="1">
      <alignment horizontal="center"/>
    </xf>
    <xf numFmtId="3" fontId="10" fillId="38" borderId="16" xfId="0" applyNumberFormat="1" applyFont="1" applyFill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/>
    </xf>
    <xf numFmtId="0" fontId="6" fillId="37" borderId="18" xfId="0" applyFont="1" applyFill="1" applyBorder="1" applyAlignment="1">
      <alignment/>
    </xf>
    <xf numFmtId="0" fontId="6" fillId="37" borderId="19" xfId="0" applyFont="1" applyFill="1" applyBorder="1" applyAlignment="1">
      <alignment/>
    </xf>
    <xf numFmtId="3" fontId="9" fillId="0" borderId="20" xfId="0" applyNumberFormat="1" applyFont="1" applyBorder="1" applyAlignment="1">
      <alignment horizontal="center"/>
    </xf>
    <xf numFmtId="0" fontId="8" fillId="0" borderId="21" xfId="0" applyFont="1" applyBorder="1" applyAlignment="1">
      <alignment wrapText="1"/>
    </xf>
    <xf numFmtId="0" fontId="8" fillId="0" borderId="21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horizontal="left" vertical="center"/>
    </xf>
    <xf numFmtId="0" fontId="8" fillId="0" borderId="21" xfId="0" applyFont="1" applyBorder="1" applyAlignment="1">
      <alignment horizontal="center" vertical="center"/>
    </xf>
    <xf numFmtId="0" fontId="0" fillId="39" borderId="0" xfId="0" applyFill="1" applyAlignment="1">
      <alignment/>
    </xf>
    <xf numFmtId="0" fontId="15" fillId="39" borderId="0" xfId="0" applyFont="1" applyFill="1" applyAlignment="1">
      <alignment/>
    </xf>
    <xf numFmtId="3" fontId="10" fillId="38" borderId="10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35" borderId="21" xfId="0" applyFont="1" applyFill="1" applyBorder="1" applyAlignment="1">
      <alignment/>
    </xf>
    <xf numFmtId="3" fontId="9" fillId="35" borderId="20" xfId="0" applyNumberFormat="1" applyFont="1" applyFill="1" applyBorder="1" applyAlignment="1">
      <alignment horizontal="center"/>
    </xf>
    <xf numFmtId="0" fontId="0" fillId="35" borderId="15" xfId="0" applyFill="1" applyBorder="1" applyAlignment="1">
      <alignment horizontal="center" vertical="center"/>
    </xf>
    <xf numFmtId="3" fontId="9" fillId="35" borderId="21" xfId="0" applyNumberFormat="1" applyFont="1" applyFill="1" applyBorder="1" applyAlignment="1">
      <alignment horizontal="center"/>
    </xf>
    <xf numFmtId="0" fontId="0" fillId="35" borderId="21" xfId="0" applyFill="1" applyBorder="1" applyAlignment="1">
      <alignment horizontal="center" vertical="center"/>
    </xf>
    <xf numFmtId="0" fontId="8" fillId="35" borderId="21" xfId="0" applyFont="1" applyFill="1" applyBorder="1" applyAlignment="1">
      <alignment horizontal="center"/>
    </xf>
    <xf numFmtId="3" fontId="10" fillId="40" borderId="16" xfId="0" applyNumberFormat="1" applyFont="1" applyFill="1" applyBorder="1" applyAlignment="1">
      <alignment horizontal="center" vertical="center"/>
    </xf>
    <xf numFmtId="3" fontId="10" fillId="40" borderId="22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62" fillId="38" borderId="16" xfId="0" applyNumberFormat="1" applyFont="1" applyFill="1" applyBorder="1" applyAlignment="1">
      <alignment horizontal="center" vertical="center"/>
    </xf>
    <xf numFmtId="0" fontId="0" fillId="0" borderId="0" xfId="46">
      <alignment/>
      <protection/>
    </xf>
    <xf numFmtId="0" fontId="7" fillId="0" borderId="0" xfId="46" applyFont="1">
      <alignment/>
      <protection/>
    </xf>
    <xf numFmtId="3" fontId="7" fillId="0" borderId="0" xfId="46" applyNumberFormat="1" applyFont="1">
      <alignment/>
      <protection/>
    </xf>
    <xf numFmtId="0" fontId="16" fillId="0" borderId="0" xfId="46" applyFont="1">
      <alignment/>
      <protection/>
    </xf>
    <xf numFmtId="0" fontId="0" fillId="0" borderId="23" xfId="0" applyBorder="1" applyAlignment="1">
      <alignment/>
    </xf>
    <xf numFmtId="0" fontId="0" fillId="0" borderId="24" xfId="0" applyFont="1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Font="1" applyBorder="1" applyAlignment="1">
      <alignment horizontal="right"/>
    </xf>
    <xf numFmtId="0" fontId="60" fillId="0" borderId="11" xfId="0" applyFont="1" applyBorder="1" applyAlignment="1">
      <alignment horizontal="center"/>
    </xf>
    <xf numFmtId="3" fontId="61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3" fontId="61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3" fontId="9" fillId="0" borderId="11" xfId="0" applyNumberFormat="1" applyFont="1" applyBorder="1" applyAlignment="1">
      <alignment horizontal="center"/>
    </xf>
    <xf numFmtId="3" fontId="10" fillId="38" borderId="11" xfId="0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8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35" borderId="11" xfId="0" applyFont="1" applyFill="1" applyBorder="1" applyAlignment="1">
      <alignment/>
    </xf>
    <xf numFmtId="0" fontId="8" fillId="35" borderId="11" xfId="0" applyFont="1" applyFill="1" applyBorder="1" applyAlignment="1">
      <alignment horizontal="center"/>
    </xf>
    <xf numFmtId="3" fontId="9" fillId="35" borderId="11" xfId="0" applyNumberFormat="1" applyFont="1" applyFill="1" applyBorder="1" applyAlignment="1">
      <alignment horizontal="center"/>
    </xf>
    <xf numFmtId="0" fontId="0" fillId="35" borderId="11" xfId="0" applyFill="1" applyBorder="1" applyAlignment="1">
      <alignment horizontal="center" vertical="center"/>
    </xf>
    <xf numFmtId="0" fontId="4" fillId="33" borderId="27" xfId="0" applyFont="1" applyFill="1" applyBorder="1" applyAlignment="1">
      <alignment vertical="center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 wrapText="1"/>
    </xf>
    <xf numFmtId="0" fontId="4" fillId="36" borderId="27" xfId="0" applyFont="1" applyFill="1" applyBorder="1" applyAlignment="1">
      <alignment horizontal="center" vertical="center" wrapText="1"/>
    </xf>
    <xf numFmtId="0" fontId="6" fillId="37" borderId="29" xfId="0" applyFont="1" applyFill="1" applyBorder="1" applyAlignment="1">
      <alignment/>
    </xf>
    <xf numFmtId="0" fontId="6" fillId="37" borderId="30" xfId="0" applyFont="1" applyFill="1" applyBorder="1" applyAlignment="1">
      <alignment/>
    </xf>
    <xf numFmtId="0" fontId="6" fillId="37" borderId="31" xfId="0" applyFont="1" applyFill="1" applyBorder="1" applyAlignment="1">
      <alignment horizontal="center"/>
    </xf>
    <xf numFmtId="3" fontId="6" fillId="37" borderId="31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 vertical="center"/>
    </xf>
    <xf numFmtId="3" fontId="61" fillId="0" borderId="31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wrapText="1"/>
    </xf>
    <xf numFmtId="0" fontId="8" fillId="0" borderId="24" xfId="0" applyFont="1" applyBorder="1" applyAlignment="1">
      <alignment horizontal="center"/>
    </xf>
    <xf numFmtId="3" fontId="9" fillId="0" borderId="24" xfId="0" applyNumberFormat="1" applyFont="1" applyBorder="1" applyAlignment="1">
      <alignment horizontal="center"/>
    </xf>
    <xf numFmtId="0" fontId="0" fillId="0" borderId="24" xfId="0" applyBorder="1" applyAlignment="1">
      <alignment horizontal="center" vertical="center"/>
    </xf>
    <xf numFmtId="3" fontId="10" fillId="38" borderId="24" xfId="0" applyNumberFormat="1" applyFont="1" applyFill="1" applyBorder="1" applyAlignment="1">
      <alignment horizontal="center" vertical="center"/>
    </xf>
    <xf numFmtId="14" fontId="0" fillId="0" borderId="24" xfId="0" applyNumberFormat="1" applyBorder="1" applyAlignment="1">
      <alignment horizontal="center"/>
    </xf>
    <xf numFmtId="3" fontId="0" fillId="0" borderId="24" xfId="0" applyNumberForma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35" borderId="34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/>
    </xf>
    <xf numFmtId="0" fontId="8" fillId="0" borderId="26" xfId="0" applyFont="1" applyBorder="1" applyAlignment="1">
      <alignment horizontal="center"/>
    </xf>
    <xf numFmtId="3" fontId="9" fillId="0" borderId="26" xfId="0" applyNumberFormat="1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3" fontId="10" fillId="38" borderId="26" xfId="0" applyNumberFormat="1" applyFont="1" applyFill="1" applyBorder="1" applyAlignment="1">
      <alignment horizontal="center" vertical="center"/>
    </xf>
    <xf numFmtId="14" fontId="0" fillId="0" borderId="26" xfId="0" applyNumberFormat="1" applyFont="1" applyBorder="1" applyAlignment="1">
      <alignment horizontal="center"/>
    </xf>
    <xf numFmtId="3" fontId="0" fillId="0" borderId="26" xfId="0" applyNumberForma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3" fontId="19" fillId="0" borderId="11" xfId="0" applyNumberFormat="1" applyFont="1" applyBorder="1" applyAlignment="1">
      <alignment horizontal="center" vertical="center"/>
    </xf>
    <xf numFmtId="0" fontId="18" fillId="41" borderId="0" xfId="0" applyFont="1" applyFill="1" applyBorder="1" applyAlignment="1">
      <alignment/>
    </xf>
    <xf numFmtId="0" fontId="0" fillId="0" borderId="35" xfId="0" applyBorder="1" applyAlignment="1">
      <alignment/>
    </xf>
    <xf numFmtId="0" fontId="0" fillId="0" borderId="35" xfId="0" applyFont="1" applyBorder="1" applyAlignment="1">
      <alignment horizontal="right"/>
    </xf>
    <xf numFmtId="3" fontId="61" fillId="0" borderId="35" xfId="0" applyNumberFormat="1" applyFont="1" applyBorder="1" applyAlignment="1">
      <alignment horizontal="center" vertical="center"/>
    </xf>
    <xf numFmtId="3" fontId="61" fillId="0" borderId="35" xfId="0" applyNumberFormat="1" applyFont="1" applyBorder="1" applyAlignment="1">
      <alignment horizontal="center"/>
    </xf>
    <xf numFmtId="0" fontId="20" fillId="39" borderId="0" xfId="0" applyFont="1" applyFill="1" applyAlignment="1">
      <alignment/>
    </xf>
    <xf numFmtId="3" fontId="7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/>
    </xf>
    <xf numFmtId="3" fontId="7" fillId="34" borderId="0" xfId="0" applyNumberFormat="1" applyFont="1" applyFill="1" applyAlignment="1">
      <alignment horizontal="right"/>
    </xf>
    <xf numFmtId="0" fontId="0" fillId="34" borderId="0" xfId="0" applyFill="1" applyAlignment="1">
      <alignment/>
    </xf>
    <xf numFmtId="0" fontId="3" fillId="37" borderId="18" xfId="0" applyFont="1" applyFill="1" applyBorder="1" applyAlignment="1">
      <alignment horizontal="center"/>
    </xf>
    <xf numFmtId="0" fontId="3" fillId="37" borderId="19" xfId="0" applyFont="1" applyFill="1" applyBorder="1" applyAlignment="1">
      <alignment horizontal="center"/>
    </xf>
    <xf numFmtId="0" fontId="3" fillId="37" borderId="22" xfId="0" applyFont="1" applyFill="1" applyBorder="1" applyAlignment="1">
      <alignment horizontal="center"/>
    </xf>
    <xf numFmtId="3" fontId="7" fillId="0" borderId="0" xfId="46" applyNumberFormat="1" applyFont="1">
      <alignment/>
      <protection/>
    </xf>
    <xf numFmtId="0" fontId="0" fillId="0" borderId="0" xfId="46">
      <alignment/>
      <protection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="90" zoomScaleNormal="90" zoomScalePageLayoutView="0" workbookViewId="0" topLeftCell="A16">
      <selection activeCell="I37" sqref="I37"/>
    </sheetView>
  </sheetViews>
  <sheetFormatPr defaultColWidth="9.140625" defaultRowHeight="12.75"/>
  <cols>
    <col min="1" max="1" width="7.00390625" style="0" customWidth="1"/>
    <col min="2" max="2" width="25.421875" style="0" customWidth="1"/>
    <col min="3" max="3" width="17.57421875" style="0" customWidth="1"/>
    <col min="4" max="4" width="15.8515625" style="0" customWidth="1"/>
    <col min="5" max="5" width="12.140625" style="0" customWidth="1"/>
    <col min="6" max="6" width="13.421875" style="0" customWidth="1"/>
    <col min="7" max="7" width="19.00390625" style="0" customWidth="1"/>
    <col min="8" max="8" width="14.8515625" style="0" customWidth="1"/>
    <col min="9" max="9" width="14.421875" style="0" bestFit="1" customWidth="1"/>
  </cols>
  <sheetData>
    <row r="1" spans="1:6" ht="20.25">
      <c r="A1" s="136" t="s">
        <v>45</v>
      </c>
      <c r="B1" s="137"/>
      <c r="C1" s="137"/>
      <c r="D1" s="137"/>
      <c r="E1" s="137"/>
      <c r="F1" s="138"/>
    </row>
    <row r="2" ht="9" customHeight="1"/>
    <row r="4" spans="1:9" ht="43.5" customHeight="1">
      <c r="A4" s="9" t="s">
        <v>18</v>
      </c>
      <c r="B4" s="9" t="s">
        <v>16</v>
      </c>
      <c r="C4" s="11" t="s">
        <v>17</v>
      </c>
      <c r="D4" s="11" t="s">
        <v>21</v>
      </c>
      <c r="E4" s="10" t="s">
        <v>20</v>
      </c>
      <c r="F4" s="4" t="s">
        <v>24</v>
      </c>
      <c r="G4" s="15" t="s">
        <v>36</v>
      </c>
      <c r="H4" s="15" t="s">
        <v>34</v>
      </c>
      <c r="I4" s="15" t="s">
        <v>35</v>
      </c>
    </row>
    <row r="5" spans="1:9" ht="15">
      <c r="A5" s="33">
        <v>1</v>
      </c>
      <c r="B5" s="42" t="s">
        <v>30</v>
      </c>
      <c r="C5" s="43">
        <v>2</v>
      </c>
      <c r="D5" s="41">
        <v>4000</v>
      </c>
      <c r="E5" s="34">
        <v>1400</v>
      </c>
      <c r="F5" s="37">
        <v>5400</v>
      </c>
      <c r="G5" s="27">
        <v>43581</v>
      </c>
      <c r="H5" s="17">
        <v>5237</v>
      </c>
      <c r="I5" s="23" t="s">
        <v>46</v>
      </c>
    </row>
    <row r="6" spans="1:9" ht="15">
      <c r="A6" s="33">
        <v>2</v>
      </c>
      <c r="B6" s="44" t="s">
        <v>0</v>
      </c>
      <c r="C6" s="43">
        <v>2</v>
      </c>
      <c r="D6" s="41">
        <v>4000</v>
      </c>
      <c r="E6" s="34">
        <v>1400</v>
      </c>
      <c r="F6" s="37">
        <v>5400</v>
      </c>
      <c r="G6" s="18">
        <v>43556</v>
      </c>
      <c r="H6" s="17">
        <v>5400</v>
      </c>
      <c r="I6" s="16" t="s">
        <v>46</v>
      </c>
    </row>
    <row r="7" spans="1:9" ht="14.25" customHeight="1">
      <c r="A7" s="33">
        <v>3</v>
      </c>
      <c r="B7" s="44" t="s">
        <v>4</v>
      </c>
      <c r="C7" s="43">
        <v>5</v>
      </c>
      <c r="D7" s="41">
        <v>10000</v>
      </c>
      <c r="E7" s="34">
        <v>3500</v>
      </c>
      <c r="F7" s="37">
        <v>13500</v>
      </c>
      <c r="G7" s="18">
        <v>43539</v>
      </c>
      <c r="H7" s="17">
        <v>13492</v>
      </c>
      <c r="I7" s="16" t="s">
        <v>39</v>
      </c>
    </row>
    <row r="8" spans="1:9" ht="14.25" customHeight="1">
      <c r="A8" s="33">
        <v>4</v>
      </c>
      <c r="B8" s="44" t="s">
        <v>38</v>
      </c>
      <c r="C8" s="43">
        <v>2</v>
      </c>
      <c r="D8" s="41">
        <v>4000</v>
      </c>
      <c r="E8" s="34">
        <v>1400</v>
      </c>
      <c r="F8" s="37">
        <v>5400</v>
      </c>
      <c r="G8" s="18">
        <v>43544</v>
      </c>
      <c r="H8" s="17">
        <v>5394</v>
      </c>
      <c r="I8" s="16" t="s">
        <v>39</v>
      </c>
    </row>
    <row r="9" spans="1:9" ht="15">
      <c r="A9" s="33">
        <v>5</v>
      </c>
      <c r="B9" s="44" t="s">
        <v>40</v>
      </c>
      <c r="C9" s="43">
        <v>1</v>
      </c>
      <c r="D9" s="41">
        <v>2000</v>
      </c>
      <c r="E9" s="34">
        <v>700</v>
      </c>
      <c r="F9" s="37">
        <v>2700</v>
      </c>
      <c r="G9" s="18">
        <v>43565</v>
      </c>
      <c r="H9" s="17">
        <v>1962</v>
      </c>
      <c r="I9" s="16" t="s">
        <v>39</v>
      </c>
    </row>
    <row r="10" spans="1:9" ht="15">
      <c r="A10" s="33">
        <v>6</v>
      </c>
      <c r="B10" s="44" t="s">
        <v>27</v>
      </c>
      <c r="C10" s="43">
        <v>2</v>
      </c>
      <c r="D10" s="41">
        <v>4000</v>
      </c>
      <c r="E10" s="34">
        <v>1400</v>
      </c>
      <c r="F10" s="37">
        <v>5400</v>
      </c>
      <c r="G10" s="18">
        <v>43565</v>
      </c>
      <c r="H10" s="17">
        <v>5400</v>
      </c>
      <c r="I10" s="16" t="s">
        <v>46</v>
      </c>
    </row>
    <row r="11" spans="1:9" ht="15">
      <c r="A11" s="33">
        <v>7</v>
      </c>
      <c r="B11" s="44" t="s">
        <v>6</v>
      </c>
      <c r="C11" s="43">
        <v>2</v>
      </c>
      <c r="D11" s="41">
        <v>4000</v>
      </c>
      <c r="E11" s="34">
        <v>1400</v>
      </c>
      <c r="F11" s="37">
        <v>5400</v>
      </c>
      <c r="G11" s="18">
        <v>43579</v>
      </c>
      <c r="H11" s="17">
        <v>5400</v>
      </c>
      <c r="I11" s="16" t="s">
        <v>46</v>
      </c>
    </row>
    <row r="12" spans="1:9" ht="15">
      <c r="A12" s="33">
        <v>8</v>
      </c>
      <c r="B12" s="44" t="s">
        <v>31</v>
      </c>
      <c r="C12" s="43">
        <v>1</v>
      </c>
      <c r="D12" s="41">
        <v>2000</v>
      </c>
      <c r="E12" s="34">
        <v>700</v>
      </c>
      <c r="F12" s="37">
        <v>2700</v>
      </c>
      <c r="G12" s="18">
        <v>43581</v>
      </c>
      <c r="H12" s="17">
        <v>2703</v>
      </c>
      <c r="I12" s="16" t="s">
        <v>46</v>
      </c>
    </row>
    <row r="13" spans="1:9" ht="15">
      <c r="A13" s="33">
        <v>9</v>
      </c>
      <c r="B13" s="44" t="s">
        <v>5</v>
      </c>
      <c r="C13" s="43">
        <v>3</v>
      </c>
      <c r="D13" s="41">
        <v>6000</v>
      </c>
      <c r="E13" s="34">
        <v>2100</v>
      </c>
      <c r="F13" s="37">
        <v>8100</v>
      </c>
      <c r="G13" s="18">
        <v>43587</v>
      </c>
      <c r="H13" s="17">
        <v>8100</v>
      </c>
      <c r="I13" s="16" t="s">
        <v>39</v>
      </c>
    </row>
    <row r="14" spans="1:9" ht="15">
      <c r="A14" s="33">
        <v>10</v>
      </c>
      <c r="B14" s="44" t="s">
        <v>8</v>
      </c>
      <c r="C14" s="43">
        <v>3</v>
      </c>
      <c r="D14" s="41">
        <v>6000</v>
      </c>
      <c r="E14" s="59">
        <v>2100</v>
      </c>
      <c r="F14" s="37">
        <v>8100</v>
      </c>
      <c r="G14" s="18">
        <v>43556</v>
      </c>
      <c r="H14" s="17">
        <v>8052</v>
      </c>
      <c r="I14" s="16" t="s">
        <v>39</v>
      </c>
    </row>
    <row r="15" spans="1:9" ht="15">
      <c r="A15" s="33">
        <v>11</v>
      </c>
      <c r="B15" s="44" t="s">
        <v>11</v>
      </c>
      <c r="C15" s="43">
        <v>5</v>
      </c>
      <c r="D15" s="41">
        <v>10000</v>
      </c>
      <c r="E15" s="34">
        <v>3500</v>
      </c>
      <c r="F15" s="37">
        <v>13500</v>
      </c>
      <c r="G15" s="18">
        <v>43581</v>
      </c>
      <c r="H15" s="17">
        <v>13468</v>
      </c>
      <c r="I15" s="16" t="s">
        <v>46</v>
      </c>
    </row>
    <row r="16" spans="1:9" s="14" customFormat="1" ht="15">
      <c r="A16" s="33">
        <v>12</v>
      </c>
      <c r="B16" s="44" t="s">
        <v>2</v>
      </c>
      <c r="C16" s="43">
        <v>5</v>
      </c>
      <c r="D16" s="41">
        <v>10000</v>
      </c>
      <c r="E16" s="34">
        <v>3500</v>
      </c>
      <c r="F16" s="37">
        <v>13500</v>
      </c>
      <c r="G16" s="22">
        <v>43570</v>
      </c>
      <c r="H16" s="17">
        <v>13500</v>
      </c>
      <c r="I16" s="21" t="s">
        <v>46</v>
      </c>
    </row>
    <row r="17" spans="1:9" ht="12.75" customHeight="1">
      <c r="A17" s="33">
        <v>13</v>
      </c>
      <c r="B17" s="45" t="s">
        <v>9</v>
      </c>
      <c r="C17" s="46">
        <v>5</v>
      </c>
      <c r="D17" s="41">
        <v>10000</v>
      </c>
      <c r="E17" s="34">
        <v>3500</v>
      </c>
      <c r="F17" s="57">
        <v>13500</v>
      </c>
      <c r="G17" s="18">
        <v>43516</v>
      </c>
      <c r="H17" s="17">
        <v>13499</v>
      </c>
      <c r="I17" s="16" t="s">
        <v>39</v>
      </c>
    </row>
    <row r="18" spans="1:9" ht="15">
      <c r="A18" s="33">
        <v>14</v>
      </c>
      <c r="B18" s="44" t="s">
        <v>1</v>
      </c>
      <c r="C18" s="43">
        <v>2</v>
      </c>
      <c r="D18" s="41">
        <v>4000</v>
      </c>
      <c r="E18" s="59">
        <v>1400</v>
      </c>
      <c r="F18" s="60">
        <v>5400</v>
      </c>
      <c r="G18" s="22">
        <v>43544</v>
      </c>
      <c r="H18" s="31">
        <v>5400</v>
      </c>
      <c r="I18" s="16" t="s">
        <v>39</v>
      </c>
    </row>
    <row r="19" spans="1:9" ht="15">
      <c r="A19" s="33">
        <v>15</v>
      </c>
      <c r="B19" s="44" t="s">
        <v>10</v>
      </c>
      <c r="C19" s="43">
        <v>2</v>
      </c>
      <c r="D19" s="41">
        <v>4000</v>
      </c>
      <c r="E19" s="34">
        <v>1400</v>
      </c>
      <c r="F19" s="37">
        <v>5400</v>
      </c>
      <c r="G19" s="18">
        <v>43584</v>
      </c>
      <c r="H19" s="17">
        <v>5400</v>
      </c>
      <c r="I19" s="16" t="s">
        <v>46</v>
      </c>
    </row>
    <row r="20" spans="1:9" s="13" customFormat="1" ht="15">
      <c r="A20" s="33">
        <v>16</v>
      </c>
      <c r="B20" s="44" t="s">
        <v>32</v>
      </c>
      <c r="C20" s="43">
        <v>5</v>
      </c>
      <c r="D20" s="41">
        <v>10000</v>
      </c>
      <c r="E20" s="59">
        <v>3500</v>
      </c>
      <c r="F20" s="37">
        <v>13500</v>
      </c>
      <c r="G20" s="28">
        <v>43536</v>
      </c>
      <c r="H20" s="17">
        <v>13500</v>
      </c>
      <c r="I20" s="29" t="s">
        <v>46</v>
      </c>
    </row>
    <row r="21" spans="1:9" ht="15">
      <c r="A21" s="33">
        <v>17</v>
      </c>
      <c r="B21" s="44" t="s">
        <v>3</v>
      </c>
      <c r="C21" s="43">
        <v>2</v>
      </c>
      <c r="D21" s="41">
        <v>4000</v>
      </c>
      <c r="E21" s="59">
        <v>1400</v>
      </c>
      <c r="F21" s="37">
        <v>5400</v>
      </c>
      <c r="G21" s="18">
        <v>43545</v>
      </c>
      <c r="H21" s="31">
        <v>5400</v>
      </c>
      <c r="I21" s="16" t="s">
        <v>39</v>
      </c>
    </row>
    <row r="22" spans="1:9" ht="15">
      <c r="A22" s="33">
        <v>18</v>
      </c>
      <c r="B22" s="51" t="s">
        <v>33</v>
      </c>
      <c r="C22" s="56">
        <v>2</v>
      </c>
      <c r="D22" s="52">
        <v>4000</v>
      </c>
      <c r="E22" s="53">
        <v>1400</v>
      </c>
      <c r="F22" s="57">
        <v>5400</v>
      </c>
      <c r="G22" s="18">
        <v>43592</v>
      </c>
      <c r="H22" s="17">
        <v>5400</v>
      </c>
      <c r="I22" s="16" t="s">
        <v>46</v>
      </c>
    </row>
    <row r="23" spans="1:9" ht="15">
      <c r="A23" s="33">
        <v>19</v>
      </c>
      <c r="B23" s="44" t="s">
        <v>25</v>
      </c>
      <c r="C23" s="43">
        <v>3</v>
      </c>
      <c r="D23" s="41">
        <v>6000</v>
      </c>
      <c r="E23" s="34">
        <v>2100</v>
      </c>
      <c r="F23" s="37">
        <v>8100</v>
      </c>
      <c r="G23" s="18">
        <v>43558</v>
      </c>
      <c r="H23" s="17">
        <v>8100</v>
      </c>
      <c r="I23" s="21" t="s">
        <v>46</v>
      </c>
    </row>
    <row r="24" spans="1:9" ht="15">
      <c r="A24" s="33">
        <v>20</v>
      </c>
      <c r="B24" s="44" t="s">
        <v>41</v>
      </c>
      <c r="C24" s="43">
        <v>1</v>
      </c>
      <c r="D24" s="41">
        <v>2000</v>
      </c>
      <c r="E24" s="34">
        <v>700</v>
      </c>
      <c r="F24" s="49">
        <v>2700</v>
      </c>
      <c r="G24" s="18">
        <v>43515</v>
      </c>
      <c r="H24" s="17">
        <v>2687</v>
      </c>
      <c r="I24" s="21" t="s">
        <v>39</v>
      </c>
    </row>
    <row r="25" spans="1:9" ht="15">
      <c r="A25" s="33">
        <v>21</v>
      </c>
      <c r="B25" s="44" t="s">
        <v>12</v>
      </c>
      <c r="C25" s="43">
        <v>5</v>
      </c>
      <c r="D25" s="41">
        <v>10000</v>
      </c>
      <c r="E25" s="34">
        <v>3500</v>
      </c>
      <c r="F25" s="37">
        <v>13500</v>
      </c>
      <c r="G25" s="18">
        <v>43535</v>
      </c>
      <c r="H25" s="17">
        <v>13500</v>
      </c>
      <c r="I25" s="16" t="s">
        <v>46</v>
      </c>
    </row>
    <row r="26" spans="1:9" ht="15">
      <c r="A26" s="33">
        <v>22</v>
      </c>
      <c r="B26" s="44" t="s">
        <v>28</v>
      </c>
      <c r="C26" s="43">
        <v>5</v>
      </c>
      <c r="D26" s="41">
        <v>10000</v>
      </c>
      <c r="E26" s="34">
        <v>3500</v>
      </c>
      <c r="F26" s="37">
        <v>13500</v>
      </c>
      <c r="G26" s="18">
        <v>43550</v>
      </c>
      <c r="H26" s="17">
        <v>13500</v>
      </c>
      <c r="I26" s="16" t="s">
        <v>39</v>
      </c>
    </row>
    <row r="27" spans="1:9" s="13" customFormat="1" ht="15">
      <c r="A27" s="33">
        <v>23</v>
      </c>
      <c r="B27" s="44" t="s">
        <v>26</v>
      </c>
      <c r="C27" s="43">
        <v>3</v>
      </c>
      <c r="D27" s="41">
        <v>6000</v>
      </c>
      <c r="E27" s="34">
        <v>2100</v>
      </c>
      <c r="F27" s="37">
        <v>8100</v>
      </c>
      <c r="G27" s="30">
        <v>43564</v>
      </c>
      <c r="H27" s="31">
        <v>8100</v>
      </c>
      <c r="I27" s="29" t="s">
        <v>39</v>
      </c>
    </row>
    <row r="28" spans="1:9" s="19" customFormat="1" ht="15">
      <c r="A28" s="33">
        <v>24</v>
      </c>
      <c r="B28" s="44" t="s">
        <v>29</v>
      </c>
      <c r="C28" s="43">
        <v>5</v>
      </c>
      <c r="D28" s="41">
        <v>10000</v>
      </c>
      <c r="E28" s="34">
        <v>3500</v>
      </c>
      <c r="F28" s="37">
        <v>13500</v>
      </c>
      <c r="G28" s="32">
        <v>43538</v>
      </c>
      <c r="H28" s="17">
        <v>13496</v>
      </c>
      <c r="I28" s="21" t="s">
        <v>46</v>
      </c>
    </row>
    <row r="29" spans="1:9" s="19" customFormat="1" ht="15">
      <c r="A29" s="33">
        <v>25</v>
      </c>
      <c r="B29" s="44" t="s">
        <v>7</v>
      </c>
      <c r="C29" s="43">
        <v>3</v>
      </c>
      <c r="D29" s="38">
        <v>6000</v>
      </c>
      <c r="E29" s="50">
        <v>2100</v>
      </c>
      <c r="F29" s="49">
        <v>8100</v>
      </c>
      <c r="G29" s="32">
        <v>43553</v>
      </c>
      <c r="H29" s="17">
        <v>8100</v>
      </c>
      <c r="I29" s="21" t="s">
        <v>39</v>
      </c>
    </row>
    <row r="30" spans="1:9" s="19" customFormat="1" ht="15">
      <c r="A30" s="33">
        <v>26</v>
      </c>
      <c r="B30" s="51" t="s">
        <v>42</v>
      </c>
      <c r="C30" s="56">
        <v>0</v>
      </c>
      <c r="D30" s="54">
        <v>0</v>
      </c>
      <c r="E30" s="55">
        <v>0</v>
      </c>
      <c r="F30" s="58">
        <v>0</v>
      </c>
      <c r="G30" s="69" t="s">
        <v>47</v>
      </c>
      <c r="H30" s="17"/>
      <c r="I30" s="20"/>
    </row>
    <row r="31" spans="1:9" ht="15.75">
      <c r="A31" s="39" t="s">
        <v>22</v>
      </c>
      <c r="B31" s="40"/>
      <c r="C31" s="35">
        <f>SUM(C5:C30)</f>
        <v>76</v>
      </c>
      <c r="D31" s="36">
        <f>SUM(D5:D30)</f>
        <v>152000</v>
      </c>
      <c r="E31" s="36">
        <f>SUM(E5:E30)</f>
        <v>53200</v>
      </c>
      <c r="F31" s="36">
        <f>SUM(F5:F30)</f>
        <v>205200</v>
      </c>
      <c r="G31" s="16"/>
      <c r="H31" s="24">
        <f>SUM(H5:H30)</f>
        <v>204190</v>
      </c>
      <c r="I31" s="16"/>
    </row>
    <row r="32" spans="2:5" ht="15">
      <c r="B32" s="48" t="s">
        <v>48</v>
      </c>
      <c r="C32" s="47"/>
      <c r="D32" s="1"/>
      <c r="E32" s="1"/>
    </row>
    <row r="33" spans="1:5" ht="15">
      <c r="A33" s="1"/>
      <c r="B33" s="1"/>
      <c r="C33" s="1"/>
      <c r="D33" s="1"/>
      <c r="E33" s="1"/>
    </row>
    <row r="34" spans="1:7" ht="18">
      <c r="A34" s="1"/>
      <c r="B34" s="62" t="s">
        <v>13</v>
      </c>
      <c r="C34" s="62"/>
      <c r="D34" s="139">
        <v>75000</v>
      </c>
      <c r="E34" s="140"/>
      <c r="F34" s="63" t="s">
        <v>15</v>
      </c>
      <c r="G34" s="61" t="s">
        <v>43</v>
      </c>
    </row>
    <row r="35" spans="1:7" ht="18.75" thickBot="1">
      <c r="A35" s="1"/>
      <c r="B35" s="64" t="s">
        <v>49</v>
      </c>
      <c r="C35" s="62"/>
      <c r="D35" s="62"/>
      <c r="E35" s="62"/>
      <c r="F35" s="63"/>
      <c r="G35" s="61"/>
    </row>
    <row r="36" spans="1:9" ht="18">
      <c r="A36" s="1"/>
      <c r="B36" s="2" t="s">
        <v>14</v>
      </c>
      <c r="C36" s="2"/>
      <c r="D36" s="131">
        <v>2000</v>
      </c>
      <c r="E36" s="132"/>
      <c r="F36" s="5" t="s">
        <v>15</v>
      </c>
      <c r="G36" s="65"/>
      <c r="H36" s="66" t="s">
        <v>44</v>
      </c>
      <c r="I36" s="25">
        <v>192664</v>
      </c>
    </row>
    <row r="37" spans="7:9" ht="13.5" thickBot="1">
      <c r="G37" s="67"/>
      <c r="H37" s="68" t="s">
        <v>37</v>
      </c>
      <c r="I37" s="26">
        <f>H31-I36</f>
        <v>11526</v>
      </c>
    </row>
    <row r="38" spans="2:6" ht="15.75">
      <c r="B38" s="3" t="s">
        <v>19</v>
      </c>
      <c r="C38" s="12">
        <v>0.26</v>
      </c>
      <c r="D38" s="133">
        <v>700</v>
      </c>
      <c r="E38" s="133"/>
      <c r="F38" s="3" t="s">
        <v>15</v>
      </c>
    </row>
    <row r="40" spans="2:6" ht="17.25">
      <c r="B40" s="6" t="s">
        <v>23</v>
      </c>
      <c r="C40" s="7"/>
      <c r="D40" s="134">
        <f>D36+D38</f>
        <v>2700</v>
      </c>
      <c r="E40" s="135"/>
      <c r="F40" s="8" t="s">
        <v>15</v>
      </c>
    </row>
  </sheetData>
  <sheetProtection/>
  <mergeCells count="5">
    <mergeCell ref="D36:E36"/>
    <mergeCell ref="D38:E38"/>
    <mergeCell ref="D40:E40"/>
    <mergeCell ref="A1:F1"/>
    <mergeCell ref="D34:E34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paperSize="9" scale="9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="90" zoomScaleNormal="90" zoomScalePageLayoutView="0" workbookViewId="0" topLeftCell="A10">
      <selection activeCell="J27" sqref="J27"/>
    </sheetView>
  </sheetViews>
  <sheetFormatPr defaultColWidth="9.140625" defaultRowHeight="12.75"/>
  <cols>
    <col min="1" max="1" width="7.00390625" style="0" customWidth="1"/>
    <col min="2" max="2" width="25.421875" style="0" customWidth="1"/>
    <col min="3" max="3" width="17.57421875" style="0" customWidth="1"/>
    <col min="4" max="4" width="15.8515625" style="0" customWidth="1"/>
    <col min="5" max="5" width="12.140625" style="0" customWidth="1"/>
    <col min="6" max="6" width="13.421875" style="0" customWidth="1"/>
    <col min="7" max="7" width="19.00390625" style="0" customWidth="1"/>
    <col min="8" max="8" width="14.8515625" style="0" customWidth="1"/>
    <col min="9" max="9" width="14.421875" style="0" bestFit="1" customWidth="1"/>
  </cols>
  <sheetData>
    <row r="1" spans="1:6" ht="20.25">
      <c r="A1" s="136" t="s">
        <v>50</v>
      </c>
      <c r="B1" s="137"/>
      <c r="C1" s="137"/>
      <c r="D1" s="137"/>
      <c r="E1" s="137"/>
      <c r="F1" s="138"/>
    </row>
    <row r="2" ht="9" customHeight="1"/>
    <row r="4" spans="1:9" ht="43.5" customHeight="1">
      <c r="A4" s="9" t="s">
        <v>18</v>
      </c>
      <c r="B4" s="9" t="s">
        <v>16</v>
      </c>
      <c r="C4" s="11" t="s">
        <v>17</v>
      </c>
      <c r="D4" s="11" t="s">
        <v>21</v>
      </c>
      <c r="E4" s="10" t="s">
        <v>20</v>
      </c>
      <c r="F4" s="4" t="s">
        <v>24</v>
      </c>
      <c r="G4" s="15" t="s">
        <v>36</v>
      </c>
      <c r="H4" s="15" t="s">
        <v>34</v>
      </c>
      <c r="I4" s="15" t="s">
        <v>35</v>
      </c>
    </row>
    <row r="5" spans="1:9" ht="15">
      <c r="A5" s="33">
        <v>1</v>
      </c>
      <c r="B5" s="42" t="s">
        <v>30</v>
      </c>
      <c r="C5" s="43">
        <v>1</v>
      </c>
      <c r="D5" s="41">
        <v>2000</v>
      </c>
      <c r="E5" s="34">
        <v>700</v>
      </c>
      <c r="F5" s="37">
        <f>D5+E5</f>
        <v>2700</v>
      </c>
      <c r="G5" s="27">
        <v>43962</v>
      </c>
      <c r="H5" s="17">
        <v>2700</v>
      </c>
      <c r="I5" s="23" t="s">
        <v>57</v>
      </c>
    </row>
    <row r="6" spans="1:10" ht="15">
      <c r="A6" s="33">
        <v>2</v>
      </c>
      <c r="B6" s="44" t="s">
        <v>0</v>
      </c>
      <c r="C6" s="43">
        <v>2</v>
      </c>
      <c r="D6" s="41">
        <v>4000</v>
      </c>
      <c r="E6" s="34">
        <v>1400</v>
      </c>
      <c r="F6" s="37">
        <f aca="true" t="shared" si="0" ref="F6:F29">D6+E6</f>
        <v>5400</v>
      </c>
      <c r="G6" s="18"/>
      <c r="H6" s="17"/>
      <c r="I6" s="16"/>
      <c r="J6" t="s">
        <v>58</v>
      </c>
    </row>
    <row r="7" spans="1:9" ht="14.25" customHeight="1">
      <c r="A7" s="33">
        <v>3</v>
      </c>
      <c r="B7" s="44" t="s">
        <v>4</v>
      </c>
      <c r="C7" s="43">
        <v>5</v>
      </c>
      <c r="D7" s="41">
        <v>10000</v>
      </c>
      <c r="E7" s="34">
        <v>3500</v>
      </c>
      <c r="F7" s="37">
        <f t="shared" si="0"/>
        <v>13500</v>
      </c>
      <c r="G7" s="18">
        <v>43928</v>
      </c>
      <c r="H7" s="17">
        <v>13500</v>
      </c>
      <c r="I7" s="16" t="s">
        <v>57</v>
      </c>
    </row>
    <row r="8" spans="1:9" ht="14.25" customHeight="1">
      <c r="A8" s="33">
        <v>4</v>
      </c>
      <c r="B8" s="44" t="s">
        <v>38</v>
      </c>
      <c r="C8" s="43">
        <v>1</v>
      </c>
      <c r="D8" s="41">
        <v>2000</v>
      </c>
      <c r="E8" s="34">
        <v>700</v>
      </c>
      <c r="F8" s="37">
        <f t="shared" si="0"/>
        <v>2700</v>
      </c>
      <c r="G8" s="18">
        <v>43896</v>
      </c>
      <c r="H8" s="17">
        <v>2700</v>
      </c>
      <c r="I8" s="16" t="s">
        <v>55</v>
      </c>
    </row>
    <row r="9" spans="1:9" ht="15">
      <c r="A9" s="33">
        <v>5</v>
      </c>
      <c r="B9" s="44" t="s">
        <v>40</v>
      </c>
      <c r="C9" s="43">
        <v>2</v>
      </c>
      <c r="D9" s="41">
        <v>6000</v>
      </c>
      <c r="E9" s="34">
        <v>2100</v>
      </c>
      <c r="F9" s="37">
        <f t="shared" si="0"/>
        <v>8100</v>
      </c>
      <c r="G9" s="18">
        <v>43957</v>
      </c>
      <c r="H9" s="17">
        <v>5400</v>
      </c>
      <c r="I9" s="16" t="s">
        <v>55</v>
      </c>
    </row>
    <row r="10" spans="1:10" ht="15">
      <c r="A10" s="33">
        <v>6</v>
      </c>
      <c r="B10" s="44" t="s">
        <v>27</v>
      </c>
      <c r="C10" s="43">
        <v>2</v>
      </c>
      <c r="D10" s="41">
        <v>4000</v>
      </c>
      <c r="E10" s="34">
        <v>1400</v>
      </c>
      <c r="F10" s="37">
        <f t="shared" si="0"/>
        <v>5400</v>
      </c>
      <c r="G10" s="18"/>
      <c r="H10" s="17"/>
      <c r="I10" s="16"/>
      <c r="J10" t="s">
        <v>58</v>
      </c>
    </row>
    <row r="11" spans="1:9" ht="15">
      <c r="A11" s="33">
        <v>7</v>
      </c>
      <c r="B11" s="44" t="s">
        <v>6</v>
      </c>
      <c r="C11" s="43">
        <v>2</v>
      </c>
      <c r="D11" s="41">
        <v>4000</v>
      </c>
      <c r="E11" s="34">
        <v>1400</v>
      </c>
      <c r="F11" s="37">
        <f t="shared" si="0"/>
        <v>5400</v>
      </c>
      <c r="G11" s="18">
        <v>43952</v>
      </c>
      <c r="H11" s="17">
        <v>5400</v>
      </c>
      <c r="I11" s="16" t="s">
        <v>57</v>
      </c>
    </row>
    <row r="12" spans="1:10" ht="15">
      <c r="A12" s="33">
        <v>8</v>
      </c>
      <c r="B12" s="44" t="s">
        <v>31</v>
      </c>
      <c r="C12" s="43">
        <v>1</v>
      </c>
      <c r="D12" s="41">
        <v>2000</v>
      </c>
      <c r="E12" s="34">
        <v>700</v>
      </c>
      <c r="F12" s="37">
        <f t="shared" si="0"/>
        <v>2700</v>
      </c>
      <c r="G12" s="18"/>
      <c r="H12" s="17"/>
      <c r="I12" s="16"/>
      <c r="J12" t="s">
        <v>58</v>
      </c>
    </row>
    <row r="13" spans="1:9" ht="15">
      <c r="A13" s="33">
        <v>9</v>
      </c>
      <c r="B13" s="44" t="s">
        <v>5</v>
      </c>
      <c r="C13" s="43">
        <v>4</v>
      </c>
      <c r="D13" s="41">
        <v>8000</v>
      </c>
      <c r="E13" s="34">
        <v>2800</v>
      </c>
      <c r="F13" s="37">
        <f t="shared" si="0"/>
        <v>10800</v>
      </c>
      <c r="G13" s="18">
        <v>43971</v>
      </c>
      <c r="H13" s="17">
        <v>10800</v>
      </c>
      <c r="I13" s="16" t="s">
        <v>57</v>
      </c>
    </row>
    <row r="14" spans="1:10" ht="15">
      <c r="A14" s="33">
        <v>10</v>
      </c>
      <c r="B14" s="44" t="s">
        <v>8</v>
      </c>
      <c r="C14" s="43">
        <v>3</v>
      </c>
      <c r="D14" s="41">
        <v>6000</v>
      </c>
      <c r="E14" s="59">
        <v>2100</v>
      </c>
      <c r="F14" s="37">
        <f t="shared" si="0"/>
        <v>8100</v>
      </c>
      <c r="G14" s="18"/>
      <c r="H14" s="17"/>
      <c r="I14" s="16"/>
      <c r="J14" t="s">
        <v>58</v>
      </c>
    </row>
    <row r="15" spans="1:9" ht="15">
      <c r="A15" s="33">
        <v>11</v>
      </c>
      <c r="B15" s="44" t="s">
        <v>11</v>
      </c>
      <c r="C15" s="43">
        <v>4</v>
      </c>
      <c r="D15" s="41">
        <v>8000</v>
      </c>
      <c r="E15" s="34">
        <v>2800</v>
      </c>
      <c r="F15" s="37">
        <f t="shared" si="0"/>
        <v>10800</v>
      </c>
      <c r="G15" s="18">
        <v>43930</v>
      </c>
      <c r="H15" s="17">
        <v>10800</v>
      </c>
      <c r="I15" s="16" t="s">
        <v>57</v>
      </c>
    </row>
    <row r="16" spans="1:9" s="19" customFormat="1" ht="15">
      <c r="A16" s="33">
        <v>12</v>
      </c>
      <c r="B16" s="44" t="s">
        <v>2</v>
      </c>
      <c r="C16" s="43">
        <v>5</v>
      </c>
      <c r="D16" s="41">
        <v>10000</v>
      </c>
      <c r="E16" s="34">
        <v>3500</v>
      </c>
      <c r="F16" s="37">
        <f t="shared" si="0"/>
        <v>13500</v>
      </c>
      <c r="G16" s="22">
        <v>43935</v>
      </c>
      <c r="H16" s="17">
        <v>13500</v>
      </c>
      <c r="I16" s="21" t="s">
        <v>57</v>
      </c>
    </row>
    <row r="17" spans="1:9" ht="12.75" customHeight="1">
      <c r="A17" s="33">
        <v>13</v>
      </c>
      <c r="B17" s="45" t="s">
        <v>9</v>
      </c>
      <c r="C17" s="46">
        <v>5</v>
      </c>
      <c r="D17" s="41">
        <v>10000</v>
      </c>
      <c r="E17" s="34">
        <v>3500</v>
      </c>
      <c r="F17" s="37">
        <f t="shared" si="0"/>
        <v>13500</v>
      </c>
      <c r="G17" s="18">
        <v>43896</v>
      </c>
      <c r="H17" s="17">
        <v>13500</v>
      </c>
      <c r="I17" s="16" t="s">
        <v>55</v>
      </c>
    </row>
    <row r="18" spans="1:10" ht="15">
      <c r="A18" s="33">
        <v>14</v>
      </c>
      <c r="B18" s="44" t="s">
        <v>1</v>
      </c>
      <c r="C18" s="43">
        <v>2</v>
      </c>
      <c r="D18" s="41">
        <v>4000</v>
      </c>
      <c r="E18" s="59">
        <v>1400</v>
      </c>
      <c r="F18" s="37">
        <f t="shared" si="0"/>
        <v>5400</v>
      </c>
      <c r="G18" s="22"/>
      <c r="H18" s="31"/>
      <c r="I18" s="16"/>
      <c r="J18" t="s">
        <v>58</v>
      </c>
    </row>
    <row r="19" spans="1:10" ht="15">
      <c r="A19" s="33">
        <v>15</v>
      </c>
      <c r="B19" s="44" t="s">
        <v>10</v>
      </c>
      <c r="C19" s="43">
        <v>2</v>
      </c>
      <c r="D19" s="41">
        <v>4000</v>
      </c>
      <c r="E19" s="34">
        <v>1400</v>
      </c>
      <c r="F19" s="37">
        <f t="shared" si="0"/>
        <v>5400</v>
      </c>
      <c r="G19" s="18"/>
      <c r="H19" s="17"/>
      <c r="I19" s="16"/>
      <c r="J19" t="s">
        <v>58</v>
      </c>
    </row>
    <row r="20" spans="1:9" s="13" customFormat="1" ht="15">
      <c r="A20" s="33">
        <v>16</v>
      </c>
      <c r="B20" s="44" t="s">
        <v>32</v>
      </c>
      <c r="C20" s="43">
        <v>5</v>
      </c>
      <c r="D20" s="41">
        <v>10000</v>
      </c>
      <c r="E20" s="59">
        <v>3500</v>
      </c>
      <c r="F20" s="37">
        <f t="shared" si="0"/>
        <v>13500</v>
      </c>
      <c r="G20" s="28">
        <v>43903</v>
      </c>
      <c r="H20" s="17">
        <v>13500</v>
      </c>
      <c r="I20" s="29" t="s">
        <v>57</v>
      </c>
    </row>
    <row r="21" spans="1:9" ht="15">
      <c r="A21" s="33">
        <v>17</v>
      </c>
      <c r="B21" s="44" t="s">
        <v>56</v>
      </c>
      <c r="C21" s="43">
        <v>2</v>
      </c>
      <c r="D21" s="41">
        <v>4000</v>
      </c>
      <c r="E21" s="59">
        <v>1400</v>
      </c>
      <c r="F21" s="37">
        <f t="shared" si="0"/>
        <v>5400</v>
      </c>
      <c r="G21" s="18">
        <v>43888</v>
      </c>
      <c r="H21" s="31">
        <v>5400</v>
      </c>
      <c r="I21" s="16" t="s">
        <v>55</v>
      </c>
    </row>
    <row r="22" spans="1:10" ht="15">
      <c r="A22" s="33">
        <v>18</v>
      </c>
      <c r="B22" s="51" t="s">
        <v>33</v>
      </c>
      <c r="C22" s="56">
        <v>2</v>
      </c>
      <c r="D22" s="52">
        <v>4000</v>
      </c>
      <c r="E22" s="53">
        <v>1400</v>
      </c>
      <c r="F22" s="37">
        <f t="shared" si="0"/>
        <v>5400</v>
      </c>
      <c r="G22" s="18"/>
      <c r="H22" s="17"/>
      <c r="I22" s="16"/>
      <c r="J22" s="71" t="s">
        <v>59</v>
      </c>
    </row>
    <row r="23" spans="1:9" ht="15">
      <c r="A23" s="33">
        <v>19</v>
      </c>
      <c r="B23" s="44" t="s">
        <v>25</v>
      </c>
      <c r="C23" s="43">
        <v>3</v>
      </c>
      <c r="D23" s="41">
        <v>6000</v>
      </c>
      <c r="E23" s="34">
        <v>2100</v>
      </c>
      <c r="F23" s="37">
        <f t="shared" si="0"/>
        <v>8100</v>
      </c>
      <c r="G23" s="18">
        <v>43934</v>
      </c>
      <c r="H23" s="17">
        <v>8100</v>
      </c>
      <c r="I23" s="21" t="s">
        <v>57</v>
      </c>
    </row>
    <row r="24" spans="1:9" ht="15">
      <c r="A24" s="33">
        <v>20</v>
      </c>
      <c r="B24" s="44" t="s">
        <v>41</v>
      </c>
      <c r="C24" s="43">
        <v>2</v>
      </c>
      <c r="D24" s="41">
        <v>4000</v>
      </c>
      <c r="E24" s="34">
        <v>1400</v>
      </c>
      <c r="F24" s="37">
        <f t="shared" si="0"/>
        <v>5400</v>
      </c>
      <c r="G24" s="18">
        <v>43881</v>
      </c>
      <c r="H24" s="17">
        <v>5388</v>
      </c>
      <c r="I24" s="21" t="s">
        <v>55</v>
      </c>
    </row>
    <row r="25" spans="1:9" ht="15">
      <c r="A25" s="33">
        <v>21</v>
      </c>
      <c r="B25" s="44" t="s">
        <v>12</v>
      </c>
      <c r="C25" s="43">
        <v>5</v>
      </c>
      <c r="D25" s="41">
        <v>10000</v>
      </c>
      <c r="E25" s="34">
        <v>3500</v>
      </c>
      <c r="F25" s="37">
        <f t="shared" si="0"/>
        <v>13500</v>
      </c>
      <c r="G25" s="18">
        <v>43913</v>
      </c>
      <c r="H25" s="17">
        <v>13500</v>
      </c>
      <c r="I25" s="16" t="s">
        <v>57</v>
      </c>
    </row>
    <row r="26" spans="1:10" ht="15">
      <c r="A26" s="33">
        <v>22</v>
      </c>
      <c r="B26" s="44" t="s">
        <v>28</v>
      </c>
      <c r="C26" s="43">
        <v>5</v>
      </c>
      <c r="D26" s="41">
        <v>10000</v>
      </c>
      <c r="E26" s="34">
        <v>3500</v>
      </c>
      <c r="F26" s="37">
        <f t="shared" si="0"/>
        <v>13500</v>
      </c>
      <c r="G26" s="18"/>
      <c r="H26" s="17"/>
      <c r="I26" s="16"/>
      <c r="J26" t="s">
        <v>58</v>
      </c>
    </row>
    <row r="27" spans="1:10" s="13" customFormat="1" ht="15">
      <c r="A27" s="33">
        <v>23</v>
      </c>
      <c r="B27" s="44" t="s">
        <v>26</v>
      </c>
      <c r="C27" s="43">
        <v>3</v>
      </c>
      <c r="D27" s="41">
        <v>6000</v>
      </c>
      <c r="E27" s="34">
        <v>2100</v>
      </c>
      <c r="F27" s="37">
        <f t="shared" si="0"/>
        <v>8100</v>
      </c>
      <c r="G27" s="30"/>
      <c r="H27" s="31"/>
      <c r="I27" s="29"/>
      <c r="J27" s="13" t="s">
        <v>58</v>
      </c>
    </row>
    <row r="28" spans="1:10" s="19" customFormat="1" ht="15">
      <c r="A28" s="33">
        <v>24</v>
      </c>
      <c r="B28" s="44" t="s">
        <v>29</v>
      </c>
      <c r="C28" s="43">
        <v>5</v>
      </c>
      <c r="D28" s="41">
        <v>10000</v>
      </c>
      <c r="E28" s="34">
        <v>3500</v>
      </c>
      <c r="F28" s="37">
        <f t="shared" si="0"/>
        <v>13500</v>
      </c>
      <c r="G28" s="32"/>
      <c r="H28" s="17"/>
      <c r="I28" s="21"/>
      <c r="J28" s="71" t="s">
        <v>58</v>
      </c>
    </row>
    <row r="29" spans="1:10" s="19" customFormat="1" ht="15">
      <c r="A29" s="33">
        <v>25</v>
      </c>
      <c r="B29" s="44" t="s">
        <v>7</v>
      </c>
      <c r="C29" s="43">
        <v>2</v>
      </c>
      <c r="D29" s="38">
        <v>6000</v>
      </c>
      <c r="E29" s="50">
        <v>2100</v>
      </c>
      <c r="F29" s="37">
        <f t="shared" si="0"/>
        <v>8100</v>
      </c>
      <c r="G29" s="32">
        <v>43977</v>
      </c>
      <c r="H29" s="17">
        <v>5278</v>
      </c>
      <c r="I29" s="21" t="s">
        <v>55</v>
      </c>
      <c r="J29" s="71"/>
    </row>
    <row r="30" spans="1:9" ht="15.75">
      <c r="A30" s="39" t="s">
        <v>22</v>
      </c>
      <c r="B30" s="40"/>
      <c r="C30" s="35">
        <f>SUM(C5:C29)</f>
        <v>75</v>
      </c>
      <c r="D30" s="36">
        <f>SUM(D5:D29)</f>
        <v>154000</v>
      </c>
      <c r="E30" s="36">
        <f>SUM(E5:E29)</f>
        <v>53900</v>
      </c>
      <c r="F30" s="36">
        <f>SUM(F5:F29)</f>
        <v>207900</v>
      </c>
      <c r="G30" s="16"/>
      <c r="H30" s="24">
        <f>SUM(H5:H29)</f>
        <v>129466</v>
      </c>
      <c r="I30" s="16"/>
    </row>
    <row r="31" spans="2:5" ht="15">
      <c r="B31" s="48" t="s">
        <v>52</v>
      </c>
      <c r="C31" s="47"/>
      <c r="D31" s="1"/>
      <c r="E31" s="1"/>
    </row>
    <row r="32" spans="1:5" ht="15">
      <c r="A32" s="1"/>
      <c r="B32" s="1"/>
      <c r="C32" s="1"/>
      <c r="D32" s="1"/>
      <c r="E32" s="1"/>
    </row>
    <row r="33" spans="1:7" ht="18">
      <c r="A33" s="1"/>
      <c r="B33" s="62" t="s">
        <v>13</v>
      </c>
      <c r="C33" s="62"/>
      <c r="D33" s="139">
        <v>75000</v>
      </c>
      <c r="E33" s="140"/>
      <c r="F33" s="63" t="s">
        <v>15</v>
      </c>
      <c r="G33" s="61" t="s">
        <v>53</v>
      </c>
    </row>
    <row r="34" spans="1:7" ht="18.75" thickBot="1">
      <c r="A34" s="1"/>
      <c r="B34" s="64" t="s">
        <v>54</v>
      </c>
      <c r="C34" s="62"/>
      <c r="D34" s="62"/>
      <c r="E34" s="62"/>
      <c r="F34" s="63"/>
      <c r="G34" s="61"/>
    </row>
    <row r="35" spans="1:9" ht="18">
      <c r="A35" s="1"/>
      <c r="B35" s="2" t="s">
        <v>14</v>
      </c>
      <c r="C35" s="2"/>
      <c r="D35" s="131">
        <v>2000</v>
      </c>
      <c r="E35" s="132"/>
      <c r="F35" s="5" t="s">
        <v>15</v>
      </c>
      <c r="G35" s="65"/>
      <c r="H35" s="66" t="s">
        <v>51</v>
      </c>
      <c r="I35" s="70">
        <v>204190</v>
      </c>
    </row>
    <row r="36" spans="7:9" ht="13.5" thickBot="1">
      <c r="G36" s="67"/>
      <c r="H36" s="68" t="s">
        <v>37</v>
      </c>
      <c r="I36" s="26">
        <f>H30-I35</f>
        <v>-74724</v>
      </c>
    </row>
    <row r="37" spans="2:6" ht="15.75">
      <c r="B37" s="3" t="s">
        <v>19</v>
      </c>
      <c r="C37" s="12">
        <v>0.26</v>
      </c>
      <c r="D37" s="133">
        <v>700</v>
      </c>
      <c r="E37" s="133"/>
      <c r="F37" s="3" t="s">
        <v>15</v>
      </c>
    </row>
    <row r="39" spans="2:6" ht="17.25">
      <c r="B39" s="6" t="s">
        <v>23</v>
      </c>
      <c r="C39" s="7"/>
      <c r="D39" s="134">
        <f>D35+D37</f>
        <v>2700</v>
      </c>
      <c r="E39" s="135"/>
      <c r="F39" s="8" t="s">
        <v>15</v>
      </c>
    </row>
  </sheetData>
  <sheetProtection/>
  <mergeCells count="5">
    <mergeCell ref="A1:F1"/>
    <mergeCell ref="D33:E33"/>
    <mergeCell ref="D35:E35"/>
    <mergeCell ref="D37:E37"/>
    <mergeCell ref="D39:E39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paperSize="9" scale="9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="80" zoomScaleNormal="80" zoomScalePageLayoutView="0" workbookViewId="0" topLeftCell="A1">
      <selection activeCell="H30" sqref="H30"/>
    </sheetView>
  </sheetViews>
  <sheetFormatPr defaultColWidth="9.140625" defaultRowHeight="12.75"/>
  <cols>
    <col min="1" max="1" width="7.00390625" style="0" customWidth="1"/>
    <col min="2" max="2" width="27.7109375" style="0" customWidth="1"/>
    <col min="3" max="3" width="17.57421875" style="0" customWidth="1"/>
    <col min="4" max="4" width="15.8515625" style="0" customWidth="1"/>
    <col min="5" max="5" width="12.140625" style="0" customWidth="1"/>
    <col min="6" max="6" width="13.421875" style="0" customWidth="1"/>
    <col min="7" max="7" width="19.00390625" style="0" customWidth="1"/>
    <col min="8" max="8" width="14.8515625" style="0" customWidth="1"/>
    <col min="9" max="9" width="14.421875" style="0" bestFit="1" customWidth="1"/>
  </cols>
  <sheetData>
    <row r="1" spans="1:6" ht="20.25">
      <c r="A1" s="136" t="s">
        <v>50</v>
      </c>
      <c r="B1" s="137"/>
      <c r="C1" s="137"/>
      <c r="D1" s="137"/>
      <c r="E1" s="137"/>
      <c r="F1" s="138"/>
    </row>
    <row r="2" ht="9" customHeight="1"/>
    <row r="4" spans="1:9" ht="54.75" customHeight="1" thickBot="1">
      <c r="A4" s="90" t="s">
        <v>18</v>
      </c>
      <c r="B4" s="90" t="s">
        <v>16</v>
      </c>
      <c r="C4" s="91" t="s">
        <v>17</v>
      </c>
      <c r="D4" s="91" t="s">
        <v>21</v>
      </c>
      <c r="E4" s="92" t="s">
        <v>20</v>
      </c>
      <c r="F4" s="93" t="s">
        <v>24</v>
      </c>
      <c r="G4" s="94" t="s">
        <v>36</v>
      </c>
      <c r="H4" s="94" t="s">
        <v>34</v>
      </c>
      <c r="I4" s="94" t="s">
        <v>35</v>
      </c>
    </row>
    <row r="5" spans="1:9" ht="15">
      <c r="A5" s="102">
        <v>1</v>
      </c>
      <c r="B5" s="103" t="s">
        <v>30</v>
      </c>
      <c r="C5" s="104">
        <v>1</v>
      </c>
      <c r="D5" s="105">
        <v>2000</v>
      </c>
      <c r="E5" s="106">
        <v>700</v>
      </c>
      <c r="F5" s="107">
        <f>D5+E5</f>
        <v>2700</v>
      </c>
      <c r="G5" s="108">
        <v>43962</v>
      </c>
      <c r="H5" s="109">
        <v>2700</v>
      </c>
      <c r="I5" s="110" t="s">
        <v>57</v>
      </c>
    </row>
    <row r="6" spans="1:10" ht="15">
      <c r="A6" s="111">
        <v>2</v>
      </c>
      <c r="B6" s="79" t="s">
        <v>0</v>
      </c>
      <c r="C6" s="78"/>
      <c r="D6" s="80"/>
      <c r="E6" s="16"/>
      <c r="F6" s="81"/>
      <c r="G6" s="18"/>
      <c r="H6" s="17"/>
      <c r="I6" s="112"/>
      <c r="J6" s="71" t="s">
        <v>62</v>
      </c>
    </row>
    <row r="7" spans="1:9" ht="14.25" customHeight="1">
      <c r="A7" s="111">
        <v>3</v>
      </c>
      <c r="B7" s="79" t="s">
        <v>4</v>
      </c>
      <c r="C7" s="78">
        <v>5</v>
      </c>
      <c r="D7" s="80">
        <v>10000</v>
      </c>
      <c r="E7" s="16">
        <v>3500</v>
      </c>
      <c r="F7" s="81">
        <f aca="true" t="shared" si="0" ref="F7:F29">D7+E7</f>
        <v>13500</v>
      </c>
      <c r="G7" s="18">
        <v>43928</v>
      </c>
      <c r="H7" s="17">
        <v>13500</v>
      </c>
      <c r="I7" s="112" t="s">
        <v>57</v>
      </c>
    </row>
    <row r="8" spans="1:9" ht="14.25" customHeight="1">
      <c r="A8" s="111">
        <v>4</v>
      </c>
      <c r="B8" s="79" t="s">
        <v>38</v>
      </c>
      <c r="C8" s="78">
        <v>1</v>
      </c>
      <c r="D8" s="80">
        <v>2000</v>
      </c>
      <c r="E8" s="16">
        <v>700</v>
      </c>
      <c r="F8" s="81">
        <f t="shared" si="0"/>
        <v>2700</v>
      </c>
      <c r="G8" s="18">
        <v>43896</v>
      </c>
      <c r="H8" s="17">
        <v>2700</v>
      </c>
      <c r="I8" s="112" t="s">
        <v>55</v>
      </c>
    </row>
    <row r="9" spans="1:9" ht="15">
      <c r="A9" s="111">
        <v>5</v>
      </c>
      <c r="B9" s="79" t="s">
        <v>40</v>
      </c>
      <c r="C9" s="78">
        <v>2</v>
      </c>
      <c r="D9" s="80">
        <v>4000</v>
      </c>
      <c r="E9" s="16">
        <v>1400</v>
      </c>
      <c r="F9" s="81">
        <f t="shared" si="0"/>
        <v>5400</v>
      </c>
      <c r="G9" s="18">
        <v>43957</v>
      </c>
      <c r="H9" s="17">
        <v>5400</v>
      </c>
      <c r="I9" s="112" t="s">
        <v>55</v>
      </c>
    </row>
    <row r="10" spans="1:10" ht="15">
      <c r="A10" s="111">
        <v>6</v>
      </c>
      <c r="B10" s="79" t="s">
        <v>27</v>
      </c>
      <c r="C10" s="78"/>
      <c r="D10" s="80"/>
      <c r="E10" s="16"/>
      <c r="F10" s="81"/>
      <c r="G10" s="18"/>
      <c r="H10" s="17"/>
      <c r="I10" s="112"/>
      <c r="J10" s="71" t="s">
        <v>62</v>
      </c>
    </row>
    <row r="11" spans="1:9" ht="15">
      <c r="A11" s="111">
        <v>7</v>
      </c>
      <c r="B11" s="79" t="s">
        <v>6</v>
      </c>
      <c r="C11" s="78">
        <v>2</v>
      </c>
      <c r="D11" s="80">
        <v>4000</v>
      </c>
      <c r="E11" s="16">
        <v>1400</v>
      </c>
      <c r="F11" s="81">
        <f t="shared" si="0"/>
        <v>5400</v>
      </c>
      <c r="G11" s="18">
        <v>43952</v>
      </c>
      <c r="H11" s="17">
        <v>5400</v>
      </c>
      <c r="I11" s="112" t="s">
        <v>57</v>
      </c>
    </row>
    <row r="12" spans="1:10" ht="15">
      <c r="A12" s="111">
        <v>8</v>
      </c>
      <c r="B12" s="79" t="s">
        <v>31</v>
      </c>
      <c r="C12" s="78"/>
      <c r="D12" s="80"/>
      <c r="E12" s="16"/>
      <c r="F12" s="81"/>
      <c r="G12" s="18"/>
      <c r="H12" s="17"/>
      <c r="I12" s="112"/>
      <c r="J12" s="71" t="s">
        <v>62</v>
      </c>
    </row>
    <row r="13" spans="1:9" ht="15">
      <c r="A13" s="111">
        <v>9</v>
      </c>
      <c r="B13" s="79" t="s">
        <v>5</v>
      </c>
      <c r="C13" s="78">
        <v>4</v>
      </c>
      <c r="D13" s="80">
        <v>8000</v>
      </c>
      <c r="E13" s="16">
        <v>2800</v>
      </c>
      <c r="F13" s="81">
        <f t="shared" si="0"/>
        <v>10800</v>
      </c>
      <c r="G13" s="18">
        <v>43971</v>
      </c>
      <c r="H13" s="17">
        <v>10800</v>
      </c>
      <c r="I13" s="112" t="s">
        <v>57</v>
      </c>
    </row>
    <row r="14" spans="1:10" ht="15">
      <c r="A14" s="111">
        <v>10</v>
      </c>
      <c r="B14" s="79" t="s">
        <v>8</v>
      </c>
      <c r="C14" s="78"/>
      <c r="D14" s="80"/>
      <c r="E14" s="21"/>
      <c r="F14" s="81"/>
      <c r="G14" s="18"/>
      <c r="H14" s="17"/>
      <c r="I14" s="112"/>
      <c r="J14" s="71" t="s">
        <v>62</v>
      </c>
    </row>
    <row r="15" spans="1:9" ht="15">
      <c r="A15" s="111">
        <v>11</v>
      </c>
      <c r="B15" s="79" t="s">
        <v>11</v>
      </c>
      <c r="C15" s="78">
        <v>4</v>
      </c>
      <c r="D15" s="80">
        <v>8000</v>
      </c>
      <c r="E15" s="16">
        <v>2800</v>
      </c>
      <c r="F15" s="81">
        <f t="shared" si="0"/>
        <v>10800</v>
      </c>
      <c r="G15" s="18">
        <v>43930</v>
      </c>
      <c r="H15" s="17">
        <v>10800</v>
      </c>
      <c r="I15" s="112" t="s">
        <v>57</v>
      </c>
    </row>
    <row r="16" spans="1:9" s="19" customFormat="1" ht="15">
      <c r="A16" s="111">
        <v>12</v>
      </c>
      <c r="B16" s="79" t="s">
        <v>2</v>
      </c>
      <c r="C16" s="78">
        <v>5</v>
      </c>
      <c r="D16" s="80">
        <v>10000</v>
      </c>
      <c r="E16" s="16">
        <v>3500</v>
      </c>
      <c r="F16" s="81">
        <f t="shared" si="0"/>
        <v>13500</v>
      </c>
      <c r="G16" s="22">
        <v>43935</v>
      </c>
      <c r="H16" s="17">
        <v>13500</v>
      </c>
      <c r="I16" s="113" t="s">
        <v>57</v>
      </c>
    </row>
    <row r="17" spans="1:9" ht="12.75" customHeight="1">
      <c r="A17" s="111">
        <v>13</v>
      </c>
      <c r="B17" s="84" t="s">
        <v>9</v>
      </c>
      <c r="C17" s="85">
        <v>5</v>
      </c>
      <c r="D17" s="80">
        <v>10000</v>
      </c>
      <c r="E17" s="16">
        <v>3500</v>
      </c>
      <c r="F17" s="81">
        <f t="shared" si="0"/>
        <v>13500</v>
      </c>
      <c r="G17" s="18">
        <v>43896</v>
      </c>
      <c r="H17" s="17">
        <v>13500</v>
      </c>
      <c r="I17" s="112" t="s">
        <v>55</v>
      </c>
    </row>
    <row r="18" spans="1:10" ht="15">
      <c r="A18" s="111">
        <v>14</v>
      </c>
      <c r="B18" s="79" t="s">
        <v>1</v>
      </c>
      <c r="C18" s="78"/>
      <c r="D18" s="80"/>
      <c r="E18" s="21"/>
      <c r="F18" s="81"/>
      <c r="G18" s="22"/>
      <c r="H18" s="31"/>
      <c r="I18" s="112"/>
      <c r="J18" s="71" t="s">
        <v>62</v>
      </c>
    </row>
    <row r="19" spans="1:10" ht="15">
      <c r="A19" s="111">
        <v>15</v>
      </c>
      <c r="B19" s="79" t="s">
        <v>10</v>
      </c>
      <c r="C19" s="78"/>
      <c r="D19" s="80"/>
      <c r="E19" s="16"/>
      <c r="F19" s="81"/>
      <c r="G19" s="18"/>
      <c r="H19" s="17"/>
      <c r="I19" s="112"/>
      <c r="J19" s="71" t="s">
        <v>62</v>
      </c>
    </row>
    <row r="20" spans="1:9" s="13" customFormat="1" ht="15">
      <c r="A20" s="111">
        <v>16</v>
      </c>
      <c r="B20" s="79" t="s">
        <v>32</v>
      </c>
      <c r="C20" s="78">
        <v>5</v>
      </c>
      <c r="D20" s="80">
        <v>10000</v>
      </c>
      <c r="E20" s="21">
        <v>3500</v>
      </c>
      <c r="F20" s="81">
        <f t="shared" si="0"/>
        <v>13500</v>
      </c>
      <c r="G20" s="28">
        <v>43903</v>
      </c>
      <c r="H20" s="17">
        <v>13500</v>
      </c>
      <c r="I20" s="114" t="s">
        <v>57</v>
      </c>
    </row>
    <row r="21" spans="1:9" ht="15">
      <c r="A21" s="111">
        <v>17</v>
      </c>
      <c r="B21" s="79" t="s">
        <v>56</v>
      </c>
      <c r="C21" s="78">
        <v>2</v>
      </c>
      <c r="D21" s="80">
        <v>4000</v>
      </c>
      <c r="E21" s="21">
        <v>1400</v>
      </c>
      <c r="F21" s="81">
        <f t="shared" si="0"/>
        <v>5400</v>
      </c>
      <c r="G21" s="18">
        <v>43888</v>
      </c>
      <c r="H21" s="31">
        <v>5400</v>
      </c>
      <c r="I21" s="112" t="s">
        <v>55</v>
      </c>
    </row>
    <row r="22" spans="1:10" ht="15">
      <c r="A22" s="111">
        <v>18</v>
      </c>
      <c r="B22" s="86" t="s">
        <v>33</v>
      </c>
      <c r="C22" s="87">
        <v>2</v>
      </c>
      <c r="D22" s="88">
        <v>4000</v>
      </c>
      <c r="E22" s="89">
        <v>1400</v>
      </c>
      <c r="F22" s="81">
        <f t="shared" si="0"/>
        <v>5400</v>
      </c>
      <c r="G22" s="18"/>
      <c r="H22" s="124">
        <v>5400</v>
      </c>
      <c r="I22" s="112"/>
      <c r="J22" s="71" t="s">
        <v>63</v>
      </c>
    </row>
    <row r="23" spans="1:9" ht="15">
      <c r="A23" s="111">
        <v>19</v>
      </c>
      <c r="B23" s="79" t="s">
        <v>25</v>
      </c>
      <c r="C23" s="78">
        <v>3</v>
      </c>
      <c r="D23" s="80">
        <v>6000</v>
      </c>
      <c r="E23" s="16">
        <v>2100</v>
      </c>
      <c r="F23" s="81">
        <f t="shared" si="0"/>
        <v>8100</v>
      </c>
      <c r="G23" s="18">
        <v>43934</v>
      </c>
      <c r="H23" s="17">
        <v>8100</v>
      </c>
      <c r="I23" s="113" t="s">
        <v>57</v>
      </c>
    </row>
    <row r="24" spans="1:9" ht="15">
      <c r="A24" s="111">
        <v>20</v>
      </c>
      <c r="B24" s="79" t="s">
        <v>41</v>
      </c>
      <c r="C24" s="78">
        <v>2</v>
      </c>
      <c r="D24" s="80">
        <v>4000</v>
      </c>
      <c r="E24" s="16">
        <v>1400</v>
      </c>
      <c r="F24" s="81">
        <f t="shared" si="0"/>
        <v>5400</v>
      </c>
      <c r="G24" s="18">
        <v>43881</v>
      </c>
      <c r="H24" s="17">
        <v>5388</v>
      </c>
      <c r="I24" s="113" t="s">
        <v>55</v>
      </c>
    </row>
    <row r="25" spans="1:9" ht="15">
      <c r="A25" s="111">
        <v>21</v>
      </c>
      <c r="B25" s="79" t="s">
        <v>12</v>
      </c>
      <c r="C25" s="78">
        <v>5</v>
      </c>
      <c r="D25" s="80">
        <v>10000</v>
      </c>
      <c r="E25" s="16">
        <v>3500</v>
      </c>
      <c r="F25" s="81">
        <f t="shared" si="0"/>
        <v>13500</v>
      </c>
      <c r="G25" s="18">
        <v>43913</v>
      </c>
      <c r="H25" s="17">
        <v>13500</v>
      </c>
      <c r="I25" s="112" t="s">
        <v>57</v>
      </c>
    </row>
    <row r="26" spans="1:10" ht="15">
      <c r="A26" s="111">
        <v>22</v>
      </c>
      <c r="B26" s="79" t="s">
        <v>28</v>
      </c>
      <c r="C26" s="78"/>
      <c r="D26" s="80"/>
      <c r="E26" s="16"/>
      <c r="F26" s="81"/>
      <c r="G26" s="18"/>
      <c r="H26" s="17"/>
      <c r="I26" s="112"/>
      <c r="J26" s="71" t="s">
        <v>62</v>
      </c>
    </row>
    <row r="27" spans="1:10" s="83" customFormat="1" ht="15">
      <c r="A27" s="111">
        <v>23</v>
      </c>
      <c r="B27" s="79" t="s">
        <v>26</v>
      </c>
      <c r="C27" s="78">
        <v>3</v>
      </c>
      <c r="D27" s="80">
        <v>6000</v>
      </c>
      <c r="E27" s="16">
        <v>2100</v>
      </c>
      <c r="F27" s="81">
        <f>D27+E27</f>
        <v>8100</v>
      </c>
      <c r="G27" s="30"/>
      <c r="H27" s="124">
        <v>8100</v>
      </c>
      <c r="I27" s="114"/>
      <c r="J27" s="82" t="s">
        <v>64</v>
      </c>
    </row>
    <row r="28" spans="1:10" s="19" customFormat="1" ht="15">
      <c r="A28" s="111">
        <v>24</v>
      </c>
      <c r="B28" s="79" t="s">
        <v>29</v>
      </c>
      <c r="C28" s="78"/>
      <c r="D28" s="80"/>
      <c r="E28" s="16"/>
      <c r="F28" s="81"/>
      <c r="G28" s="32"/>
      <c r="H28" s="17"/>
      <c r="I28" s="113"/>
      <c r="J28" s="71" t="s">
        <v>62</v>
      </c>
    </row>
    <row r="29" spans="1:10" s="19" customFormat="1" ht="15.75" thickBot="1">
      <c r="A29" s="115">
        <v>25</v>
      </c>
      <c r="B29" s="116" t="s">
        <v>7</v>
      </c>
      <c r="C29" s="117">
        <v>2</v>
      </c>
      <c r="D29" s="118">
        <v>4000</v>
      </c>
      <c r="E29" s="119">
        <v>1400</v>
      </c>
      <c r="F29" s="120">
        <f t="shared" si="0"/>
        <v>5400</v>
      </c>
      <c r="G29" s="121">
        <v>43977</v>
      </c>
      <c r="H29" s="122">
        <v>5278</v>
      </c>
      <c r="I29" s="123" t="s">
        <v>55</v>
      </c>
      <c r="J29" s="71"/>
    </row>
    <row r="30" spans="1:9" ht="16.5" thickBot="1">
      <c r="A30" s="95" t="s">
        <v>22</v>
      </c>
      <c r="B30" s="96"/>
      <c r="C30" s="97">
        <f>SUM(C5:C29)</f>
        <v>53</v>
      </c>
      <c r="D30" s="98">
        <f>SUM(D5:D29)</f>
        <v>106000</v>
      </c>
      <c r="E30" s="98">
        <f>SUM(E5:E29)</f>
        <v>37100</v>
      </c>
      <c r="F30" s="98">
        <f>SUM(F5:F29)</f>
        <v>143100</v>
      </c>
      <c r="G30" s="99"/>
      <c r="H30" s="100">
        <f>SUM(H5:H29)</f>
        <v>142966</v>
      </c>
      <c r="I30" s="101"/>
    </row>
    <row r="31" spans="1:9" ht="15.75">
      <c r="A31" s="74"/>
      <c r="B31" s="125" t="s">
        <v>69</v>
      </c>
      <c r="C31" s="75"/>
      <c r="D31" s="76"/>
      <c r="E31" s="76"/>
      <c r="F31" s="76"/>
      <c r="G31" s="72"/>
      <c r="H31" s="73"/>
      <c r="I31" s="72"/>
    </row>
    <row r="32" spans="2:5" ht="15">
      <c r="B32" s="48" t="s">
        <v>52</v>
      </c>
      <c r="C32" s="13"/>
      <c r="D32" s="1"/>
      <c r="E32" s="1"/>
    </row>
    <row r="33" spans="1:5" ht="15">
      <c r="A33" s="1"/>
      <c r="B33" s="1"/>
      <c r="C33" s="1"/>
      <c r="D33" s="1"/>
      <c r="E33" s="1"/>
    </row>
    <row r="34" spans="1:7" ht="18">
      <c r="A34" s="1"/>
      <c r="B34" s="62" t="s">
        <v>13</v>
      </c>
      <c r="C34" s="62"/>
      <c r="D34" s="139">
        <v>75000</v>
      </c>
      <c r="E34" s="140"/>
      <c r="F34" s="63" t="s">
        <v>15</v>
      </c>
      <c r="G34" s="61" t="s">
        <v>53</v>
      </c>
    </row>
    <row r="35" spans="1:7" ht="18.75" thickBot="1">
      <c r="A35" s="1"/>
      <c r="B35" s="64" t="s">
        <v>65</v>
      </c>
      <c r="C35" s="62"/>
      <c r="D35" s="62"/>
      <c r="E35" s="62"/>
      <c r="F35" s="63"/>
      <c r="G35" s="61"/>
    </row>
    <row r="36" spans="1:9" ht="18">
      <c r="A36" s="1"/>
      <c r="B36" s="2" t="s">
        <v>14</v>
      </c>
      <c r="C36" s="2"/>
      <c r="D36" s="131">
        <v>2000</v>
      </c>
      <c r="E36" s="132"/>
      <c r="F36" s="5" t="s">
        <v>15</v>
      </c>
      <c r="G36" s="65"/>
      <c r="H36" s="66" t="s">
        <v>51</v>
      </c>
      <c r="I36" s="70">
        <v>204190</v>
      </c>
    </row>
    <row r="37" spans="7:9" ht="13.5" thickBot="1">
      <c r="G37" s="67"/>
      <c r="H37" s="68" t="s">
        <v>60</v>
      </c>
      <c r="I37" s="26">
        <f>H30-I36</f>
        <v>-61224</v>
      </c>
    </row>
    <row r="38" spans="2:6" ht="15.75">
      <c r="B38" s="3" t="s">
        <v>19</v>
      </c>
      <c r="C38" s="12">
        <v>0.26</v>
      </c>
      <c r="D38" s="133">
        <v>700</v>
      </c>
      <c r="E38" s="133"/>
      <c r="F38" s="3" t="s">
        <v>15</v>
      </c>
    </row>
    <row r="40" spans="2:6" ht="17.25">
      <c r="B40" s="6" t="s">
        <v>23</v>
      </c>
      <c r="C40" s="7"/>
      <c r="D40" s="134">
        <f>D36+D38</f>
        <v>2700</v>
      </c>
      <c r="E40" s="135"/>
      <c r="F40" s="8" t="s">
        <v>15</v>
      </c>
    </row>
    <row r="43" spans="7:8" ht="12.75">
      <c r="G43" s="77">
        <f>H30-E30-D34</f>
        <v>30866</v>
      </c>
      <c r="H43" s="71" t="s">
        <v>61</v>
      </c>
    </row>
  </sheetData>
  <sheetProtection/>
  <mergeCells count="5">
    <mergeCell ref="A1:F1"/>
    <mergeCell ref="D34:E34"/>
    <mergeCell ref="D36:E36"/>
    <mergeCell ref="D38:E38"/>
    <mergeCell ref="D40:E40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paperSize="9" scale="7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="80" zoomScaleNormal="80" zoomScalePageLayoutView="0" workbookViewId="0" topLeftCell="A1">
      <selection activeCell="A1" sqref="A1:F1"/>
    </sheetView>
  </sheetViews>
  <sheetFormatPr defaultColWidth="9.140625" defaultRowHeight="12.75"/>
  <cols>
    <col min="1" max="1" width="7.00390625" style="0" customWidth="1"/>
    <col min="2" max="2" width="25.421875" style="0" customWidth="1"/>
    <col min="3" max="3" width="17.57421875" style="0" customWidth="1"/>
    <col min="4" max="4" width="19.57421875" style="0" customWidth="1"/>
    <col min="5" max="5" width="14.8515625" style="0" customWidth="1"/>
    <col min="6" max="6" width="13.421875" style="0" customWidth="1"/>
    <col min="7" max="7" width="19.00390625" style="0" customWidth="1"/>
    <col min="8" max="8" width="14.8515625" style="0" customWidth="1"/>
    <col min="9" max="9" width="14.421875" style="0" bestFit="1" customWidth="1"/>
  </cols>
  <sheetData>
    <row r="1" spans="1:6" ht="20.25">
      <c r="A1" s="136" t="s">
        <v>68</v>
      </c>
      <c r="B1" s="137"/>
      <c r="C1" s="137"/>
      <c r="D1" s="137"/>
      <c r="E1" s="137"/>
      <c r="F1" s="138"/>
    </row>
    <row r="2" ht="9" customHeight="1"/>
    <row r="4" spans="1:9" ht="43.5" customHeight="1">
      <c r="A4" s="90" t="s">
        <v>18</v>
      </c>
      <c r="B4" s="90" t="s">
        <v>16</v>
      </c>
      <c r="C4" s="91" t="s">
        <v>17</v>
      </c>
      <c r="D4" s="91" t="s">
        <v>21</v>
      </c>
      <c r="E4" s="92" t="s">
        <v>20</v>
      </c>
      <c r="F4" s="93" t="s">
        <v>24</v>
      </c>
      <c r="G4" s="94" t="s">
        <v>36</v>
      </c>
      <c r="H4" s="94" t="s">
        <v>34</v>
      </c>
      <c r="I4" s="94" t="s">
        <v>35</v>
      </c>
    </row>
    <row r="5" spans="1:10" ht="15">
      <c r="A5" s="111">
        <v>1</v>
      </c>
      <c r="B5" s="79" t="s">
        <v>0</v>
      </c>
      <c r="C5" s="78">
        <v>2</v>
      </c>
      <c r="D5" s="80">
        <v>4000</v>
      </c>
      <c r="E5" s="16">
        <v>1400</v>
      </c>
      <c r="F5" s="81">
        <f>D5+E5</f>
        <v>5400</v>
      </c>
      <c r="G5" s="18"/>
      <c r="H5" s="17"/>
      <c r="I5" s="112"/>
      <c r="J5" s="71"/>
    </row>
    <row r="6" spans="1:9" ht="14.25" customHeight="1">
      <c r="A6" s="111">
        <v>2</v>
      </c>
      <c r="B6" s="79" t="s">
        <v>4</v>
      </c>
      <c r="C6" s="78">
        <v>5</v>
      </c>
      <c r="D6" s="80">
        <v>10000</v>
      </c>
      <c r="E6" s="16">
        <v>3500</v>
      </c>
      <c r="F6" s="81">
        <f aca="true" t="shared" si="0" ref="F6:F19">D6+E6</f>
        <v>13500</v>
      </c>
      <c r="G6" s="18"/>
      <c r="H6" s="17"/>
      <c r="I6" s="112"/>
    </row>
    <row r="7" spans="1:9" ht="15">
      <c r="A7" s="111">
        <v>3</v>
      </c>
      <c r="B7" s="79" t="s">
        <v>40</v>
      </c>
      <c r="C7" s="78">
        <v>3</v>
      </c>
      <c r="D7" s="80">
        <v>6000</v>
      </c>
      <c r="E7" s="16">
        <v>2100</v>
      </c>
      <c r="F7" s="81">
        <f t="shared" si="0"/>
        <v>8100</v>
      </c>
      <c r="G7" s="18"/>
      <c r="H7" s="17"/>
      <c r="I7" s="112"/>
    </row>
    <row r="8" spans="1:10" ht="15">
      <c r="A8" s="111">
        <v>4</v>
      </c>
      <c r="B8" s="79" t="s">
        <v>27</v>
      </c>
      <c r="C8" s="78" t="s">
        <v>66</v>
      </c>
      <c r="D8" s="80"/>
      <c r="E8" s="16"/>
      <c r="F8" s="81"/>
      <c r="G8" s="18"/>
      <c r="H8" s="17"/>
      <c r="I8" s="112"/>
      <c r="J8" s="71"/>
    </row>
    <row r="9" spans="1:9" ht="15">
      <c r="A9" s="111">
        <v>5</v>
      </c>
      <c r="B9" s="79" t="s">
        <v>5</v>
      </c>
      <c r="C9" s="78">
        <v>4</v>
      </c>
      <c r="D9" s="80">
        <v>8000</v>
      </c>
      <c r="E9" s="16">
        <v>2800</v>
      </c>
      <c r="F9" s="81">
        <f t="shared" si="0"/>
        <v>10800</v>
      </c>
      <c r="G9" s="18"/>
      <c r="H9" s="17"/>
      <c r="I9" s="112"/>
    </row>
    <row r="10" spans="1:9" ht="15">
      <c r="A10" s="111">
        <v>6</v>
      </c>
      <c r="B10" s="79" t="s">
        <v>11</v>
      </c>
      <c r="C10" s="78">
        <v>5</v>
      </c>
      <c r="D10" s="80">
        <v>10000</v>
      </c>
      <c r="E10" s="16">
        <v>3500</v>
      </c>
      <c r="F10" s="81">
        <f t="shared" si="0"/>
        <v>13500</v>
      </c>
      <c r="G10" s="18"/>
      <c r="H10" s="17"/>
      <c r="I10" s="112"/>
    </row>
    <row r="11" spans="1:9" s="19" customFormat="1" ht="15">
      <c r="A11" s="111">
        <v>7</v>
      </c>
      <c r="B11" s="79" t="s">
        <v>2</v>
      </c>
      <c r="C11" s="78">
        <v>5</v>
      </c>
      <c r="D11" s="80">
        <v>10000</v>
      </c>
      <c r="E11" s="16">
        <v>3500</v>
      </c>
      <c r="F11" s="81">
        <f t="shared" si="0"/>
        <v>13500</v>
      </c>
      <c r="G11" s="22"/>
      <c r="H11" s="17"/>
      <c r="I11" s="113"/>
    </row>
    <row r="12" spans="1:9" ht="12.75" customHeight="1">
      <c r="A12" s="111">
        <v>8</v>
      </c>
      <c r="B12" s="84" t="s">
        <v>9</v>
      </c>
      <c r="C12" s="85">
        <v>5</v>
      </c>
      <c r="D12" s="80">
        <v>10000</v>
      </c>
      <c r="E12" s="16">
        <v>3500</v>
      </c>
      <c r="F12" s="81">
        <f t="shared" si="0"/>
        <v>13500</v>
      </c>
      <c r="G12" s="18"/>
      <c r="H12" s="17"/>
      <c r="I12" s="112"/>
    </row>
    <row r="13" spans="1:9" s="13" customFormat="1" ht="15">
      <c r="A13" s="111">
        <v>10</v>
      </c>
      <c r="B13" s="79" t="s">
        <v>32</v>
      </c>
      <c r="C13" s="78">
        <v>5</v>
      </c>
      <c r="D13" s="80">
        <v>10000</v>
      </c>
      <c r="E13" s="21">
        <v>3500</v>
      </c>
      <c r="F13" s="81">
        <f t="shared" si="0"/>
        <v>13500</v>
      </c>
      <c r="G13" s="28"/>
      <c r="H13" s="17"/>
      <c r="I13" s="114"/>
    </row>
    <row r="14" spans="1:9" ht="15">
      <c r="A14" s="111">
        <v>11</v>
      </c>
      <c r="B14" s="79" t="s">
        <v>56</v>
      </c>
      <c r="C14" s="78">
        <v>3</v>
      </c>
      <c r="D14" s="80">
        <v>6000</v>
      </c>
      <c r="E14" s="21">
        <v>2100</v>
      </c>
      <c r="F14" s="81">
        <f t="shared" si="0"/>
        <v>8100</v>
      </c>
      <c r="G14" s="18"/>
      <c r="H14" s="31"/>
      <c r="I14" s="112"/>
    </row>
    <row r="15" spans="1:10" ht="15">
      <c r="A15" s="111">
        <v>12</v>
      </c>
      <c r="B15" s="86" t="s">
        <v>33</v>
      </c>
      <c r="C15" s="87">
        <v>2</v>
      </c>
      <c r="D15" s="88">
        <v>4000</v>
      </c>
      <c r="E15" s="89">
        <v>1400</v>
      </c>
      <c r="F15" s="81">
        <f t="shared" si="0"/>
        <v>5400</v>
      </c>
      <c r="G15" s="18"/>
      <c r="H15" s="124"/>
      <c r="I15" s="112"/>
      <c r="J15" s="71"/>
    </row>
    <row r="16" spans="1:9" ht="15">
      <c r="A16" s="111">
        <v>13</v>
      </c>
      <c r="B16" s="79" t="s">
        <v>12</v>
      </c>
      <c r="C16" s="78">
        <v>5</v>
      </c>
      <c r="D16" s="80">
        <v>10000</v>
      </c>
      <c r="E16" s="16">
        <v>3500</v>
      </c>
      <c r="F16" s="81">
        <f t="shared" si="0"/>
        <v>13500</v>
      </c>
      <c r="G16" s="18"/>
      <c r="H16" s="17"/>
      <c r="I16" s="112"/>
    </row>
    <row r="17" spans="1:10" ht="15">
      <c r="A17" s="111">
        <v>14</v>
      </c>
      <c r="B17" s="79" t="s">
        <v>28</v>
      </c>
      <c r="C17" s="78">
        <v>5</v>
      </c>
      <c r="D17" s="80">
        <v>10000</v>
      </c>
      <c r="E17" s="16">
        <v>3500</v>
      </c>
      <c r="F17" s="81">
        <f t="shared" si="0"/>
        <v>13500</v>
      </c>
      <c r="G17" s="18"/>
      <c r="H17" s="17"/>
      <c r="I17" s="112"/>
      <c r="J17" s="71"/>
    </row>
    <row r="18" spans="1:10" s="83" customFormat="1" ht="15">
      <c r="A18" s="111">
        <v>15</v>
      </c>
      <c r="B18" s="79" t="s">
        <v>26</v>
      </c>
      <c r="C18" s="78">
        <v>3</v>
      </c>
      <c r="D18" s="80">
        <v>6000</v>
      </c>
      <c r="E18" s="16">
        <v>2100</v>
      </c>
      <c r="F18" s="81">
        <f>D18+E18</f>
        <v>8100</v>
      </c>
      <c r="G18" s="30"/>
      <c r="H18" s="124"/>
      <c r="I18" s="114"/>
      <c r="J18" s="82"/>
    </row>
    <row r="19" spans="1:10" s="19" customFormat="1" ht="15.75" thickBot="1">
      <c r="A19" s="111">
        <v>16</v>
      </c>
      <c r="B19" s="116" t="s">
        <v>71</v>
      </c>
      <c r="C19" s="117">
        <v>1</v>
      </c>
      <c r="D19" s="118">
        <v>2000</v>
      </c>
      <c r="E19" s="119">
        <v>700</v>
      </c>
      <c r="F19" s="120">
        <f t="shared" si="0"/>
        <v>2700</v>
      </c>
      <c r="G19" s="121"/>
      <c r="H19" s="122"/>
      <c r="I19" s="123"/>
      <c r="J19" s="71"/>
    </row>
    <row r="20" spans="1:9" ht="16.5" thickBot="1">
      <c r="A20" s="95" t="s">
        <v>22</v>
      </c>
      <c r="B20" s="96"/>
      <c r="C20" s="97">
        <f>SUM(C5:C19)</f>
        <v>53</v>
      </c>
      <c r="D20" s="98">
        <f>SUM(D5:D19)</f>
        <v>106000</v>
      </c>
      <c r="E20" s="98">
        <f>SUM(E5:E19)</f>
        <v>37100</v>
      </c>
      <c r="F20" s="98">
        <f>SUM(F5:F19)</f>
        <v>143100</v>
      </c>
      <c r="G20" s="99"/>
      <c r="H20" s="100">
        <f>SUM(H5:H19)</f>
        <v>0</v>
      </c>
      <c r="I20" s="101"/>
    </row>
    <row r="21" spans="2:5" ht="15">
      <c r="B21" s="130" t="s">
        <v>70</v>
      </c>
      <c r="C21" s="47"/>
      <c r="D21" s="1"/>
      <c r="E21" s="1"/>
    </row>
    <row r="22" spans="1:5" ht="15">
      <c r="A22" s="1"/>
      <c r="B22" s="1"/>
      <c r="C22" s="1"/>
      <c r="D22" s="1"/>
      <c r="E22" s="1"/>
    </row>
    <row r="23" spans="1:7" ht="18">
      <c r="A23" s="1"/>
      <c r="B23" s="62" t="s">
        <v>13</v>
      </c>
      <c r="C23" s="62"/>
      <c r="D23" s="139">
        <v>80000</v>
      </c>
      <c r="E23" s="140"/>
      <c r="F23" s="63" t="s">
        <v>15</v>
      </c>
      <c r="G23" s="61" t="s">
        <v>67</v>
      </c>
    </row>
    <row r="24" spans="1:7" ht="18.75" thickBot="1">
      <c r="A24" s="1"/>
      <c r="B24" s="64"/>
      <c r="C24" s="62"/>
      <c r="D24" s="62"/>
      <c r="E24" s="62"/>
      <c r="F24" s="63"/>
      <c r="G24" s="61"/>
    </row>
    <row r="25" spans="1:9" ht="18.75" thickBot="1">
      <c r="A25" s="1"/>
      <c r="B25" s="2" t="s">
        <v>14</v>
      </c>
      <c r="C25" s="2"/>
      <c r="D25" s="131">
        <v>2000</v>
      </c>
      <c r="E25" s="132"/>
      <c r="F25" s="5" t="s">
        <v>15</v>
      </c>
      <c r="G25" s="126"/>
      <c r="H25" s="127" t="s">
        <v>72</v>
      </c>
      <c r="I25" s="128">
        <v>142966</v>
      </c>
    </row>
    <row r="26" spans="7:9" ht="13.5" thickBot="1">
      <c r="G26" s="126"/>
      <c r="H26" s="127" t="s">
        <v>60</v>
      </c>
      <c r="I26" s="129">
        <f>H20-I25</f>
        <v>-142966</v>
      </c>
    </row>
    <row r="27" spans="2:6" ht="15">
      <c r="B27" s="3" t="s">
        <v>19</v>
      </c>
      <c r="C27" s="12">
        <f>D27/D29</f>
        <v>0.25925925925925924</v>
      </c>
      <c r="D27" s="133">
        <v>700</v>
      </c>
      <c r="E27" s="133"/>
      <c r="F27" s="3" t="s">
        <v>15</v>
      </c>
    </row>
    <row r="29" spans="2:6" ht="17.25">
      <c r="B29" s="6" t="s">
        <v>23</v>
      </c>
      <c r="C29" s="7"/>
      <c r="D29" s="134">
        <f>D25+D27</f>
        <v>2700</v>
      </c>
      <c r="E29" s="135"/>
      <c r="F29" s="8" t="s">
        <v>15</v>
      </c>
    </row>
    <row r="32" spans="7:8" ht="12.75">
      <c r="G32" s="77"/>
      <c r="H32" s="71"/>
    </row>
  </sheetData>
  <sheetProtection/>
  <mergeCells count="5">
    <mergeCell ref="A1:F1"/>
    <mergeCell ref="D23:E23"/>
    <mergeCell ref="D25:E25"/>
    <mergeCell ref="D27:E27"/>
    <mergeCell ref="D29:E29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paperSize="9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Mikroregion</cp:lastModifiedBy>
  <cp:lastPrinted>2020-06-22T12:31:44Z</cp:lastPrinted>
  <dcterms:created xsi:type="dcterms:W3CDTF">2011-02-01T09:02:11Z</dcterms:created>
  <dcterms:modified xsi:type="dcterms:W3CDTF">2021-02-25T13:00:56Z</dcterms:modified>
  <cp:category/>
  <cp:version/>
  <cp:contentType/>
  <cp:contentStatus/>
</cp:coreProperties>
</file>