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\\192.168.60.5\mikroregion\SDILENE\Schůze\2017\Členská schůze 5.10.2017\Vyúčtování akcí\"/>
    </mc:Choice>
  </mc:AlternateContent>
  <bookViews>
    <workbookView xWindow="0" yWindow="0" windowWidth="23040" windowHeight="8472" xr2:uid="{00000000-000D-0000-FFFF-FFFF00000000}"/>
  </bookViews>
  <sheets>
    <sheet name="Licence" sheetId="1" r:id="rId1"/>
    <sheet name="Poštovné" sheetId="3" r:id="rId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7" i="1"/>
  <c r="J6" i="1"/>
  <c r="B90" i="1" l="1"/>
  <c r="G85" i="1" l="1"/>
  <c r="D73" i="1"/>
  <c r="D46" i="3" l="1"/>
  <c r="G83" i="1" s="1"/>
  <c r="E86" i="1" l="1"/>
  <c r="G80" i="1" l="1"/>
  <c r="G86" i="1" s="1"/>
  <c r="J9" i="1" l="1"/>
  <c r="B80" i="1" l="1"/>
  <c r="B86" i="1" l="1"/>
</calcChain>
</file>

<file path=xl/sharedStrings.xml><?xml version="1.0" encoding="utf-8"?>
<sst xmlns="http://schemas.openxmlformats.org/spreadsheetml/2006/main" count="180" uniqueCount="108">
  <si>
    <t>Datum promítání</t>
  </si>
  <si>
    <t>Datum splatnosti</t>
  </si>
  <si>
    <t>Název filmu</t>
  </si>
  <si>
    <t>Částka v Kč</t>
  </si>
  <si>
    <t>(s DPH)</t>
  </si>
  <si>
    <t>Celkem:</t>
  </si>
  <si>
    <t>Výnosy:</t>
  </si>
  <si>
    <t>Náklady celkem:</t>
  </si>
  <si>
    <t>Datum odeslání</t>
  </si>
  <si>
    <t>Název odeslaného filmu</t>
  </si>
  <si>
    <t>Druh podání</t>
  </si>
  <si>
    <t>Zaplaceno/termín</t>
  </si>
  <si>
    <t>Výpis</t>
  </si>
  <si>
    <t>cinemart</t>
  </si>
  <si>
    <t>falcon</t>
  </si>
  <si>
    <t>bisocop</t>
  </si>
  <si>
    <t>Dotace:</t>
  </si>
  <si>
    <t>Náklady licence</t>
  </si>
  <si>
    <t>Náklady celkem (licence + poštovné + ostatní):</t>
  </si>
  <si>
    <t>náklady na licence</t>
  </si>
  <si>
    <t>technika, kabely</t>
  </si>
  <si>
    <t>ostatní náklady</t>
  </si>
  <si>
    <t>poštovné</t>
  </si>
  <si>
    <t>dotace</t>
  </si>
  <si>
    <t>příspěvky na licence</t>
  </si>
  <si>
    <t>celkem na vrub MB</t>
  </si>
  <si>
    <t>licence navíc</t>
  </si>
  <si>
    <t>Zootropolis, Město zvířat</t>
  </si>
  <si>
    <t>ANO/14.6.2017</t>
  </si>
  <si>
    <t>Kniha džunglí</t>
  </si>
  <si>
    <t>Lichožrouti</t>
  </si>
  <si>
    <t>23.6.2017 a 30.6.2017</t>
  </si>
  <si>
    <t>Ano/14.6.2017</t>
  </si>
  <si>
    <t>Všechno nebo nic</t>
  </si>
  <si>
    <t>Čtyřlístek ve službách krále</t>
  </si>
  <si>
    <t>Ano/5.6.2017</t>
  </si>
  <si>
    <t>Noc v muzeu, Tajemství hrobky</t>
  </si>
  <si>
    <t>Doba ledová, Mamutí drcnutí</t>
  </si>
  <si>
    <t>Seznam faktur za Letní kino 2017</t>
  </si>
  <si>
    <t>Porovnání nákladů na letní kino v roce 2016 a 2017</t>
  </si>
  <si>
    <t>Ozvučení</t>
  </si>
  <si>
    <t>Náklady na odeslání DVD zpět - Putovní letní kino 2017</t>
  </si>
  <si>
    <t>Ano/15.6.2017</t>
  </si>
  <si>
    <t>Kabely, DVD</t>
  </si>
  <si>
    <t>obyčejně - pošta</t>
  </si>
  <si>
    <t>Noc v muzeu Tajemství hrobky</t>
  </si>
  <si>
    <t>4.7.2017 a 14.7.2017</t>
  </si>
  <si>
    <t>Anděl páně 2</t>
  </si>
  <si>
    <t>Ano/30.6.2017</t>
  </si>
  <si>
    <t>1.7.2017 a 15.7.2017</t>
  </si>
  <si>
    <t>4.7.2017, 15.7., 22.7., 28.7.</t>
  </si>
  <si>
    <t>Instalatér z Tuchlovic</t>
  </si>
  <si>
    <t>6.7.2017 a 29.7.2017</t>
  </si>
  <si>
    <t>Odvážná Vaiana</t>
  </si>
  <si>
    <t>21.7.2017 a 30.7.2017</t>
  </si>
  <si>
    <t>Pohádky pro Emu</t>
  </si>
  <si>
    <t>23.7.2017 a 29.7.2017</t>
  </si>
  <si>
    <t>Hledá se Dory</t>
  </si>
  <si>
    <t>Dobrodružství pana Peabodyho</t>
  </si>
  <si>
    <t>Ano/3.7.2017</t>
  </si>
  <si>
    <t>Fakjů pane učiteli</t>
  </si>
  <si>
    <t>Řachanda</t>
  </si>
  <si>
    <t>Teorie tygra</t>
  </si>
  <si>
    <t>6.7.,7.7.,8.7.,21.7.,2x22.7.,2x21.7.</t>
  </si>
  <si>
    <t>Bezva ženská na krku</t>
  </si>
  <si>
    <t>Stoletý stařík, který vylezl z okna a zmizel</t>
  </si>
  <si>
    <t>Ano/17.7.2017</t>
  </si>
  <si>
    <t>5.7., 2 x 14. 7. 2017</t>
  </si>
  <si>
    <t>(70 promítání * 600 Kč) - po ukončení kontrola</t>
  </si>
  <si>
    <t>Ano/18.7.2017</t>
  </si>
  <si>
    <t>Dvojníci</t>
  </si>
  <si>
    <t>21.7. a 22.7.2017</t>
  </si>
  <si>
    <t>Králové hor</t>
  </si>
  <si>
    <t>Jak básníci čekají na zázrak</t>
  </si>
  <si>
    <t>Gangster Ka</t>
  </si>
  <si>
    <t>Ano/24.7.2017</t>
  </si>
  <si>
    <t>Teorie tygra, Všechno nebo nic, Králové hor</t>
  </si>
  <si>
    <t>Gangster Ka, Králové hor</t>
  </si>
  <si>
    <t>4.8.2017, 11.8.2017</t>
  </si>
  <si>
    <t>Zootropolis: Město zvířat</t>
  </si>
  <si>
    <t>4.8.2017, 18.8.2017</t>
  </si>
  <si>
    <t>Ano/31.7.2017</t>
  </si>
  <si>
    <t>Ano/1.8.2017</t>
  </si>
  <si>
    <t>Doba ledová: Mamutí drcnutí</t>
  </si>
  <si>
    <t>Fakjú pane učiteli</t>
  </si>
  <si>
    <t>Dítě Bridget Jonesové</t>
  </si>
  <si>
    <t>Tajný život mazlíčků</t>
  </si>
  <si>
    <t>Dejte mi pokoj!</t>
  </si>
  <si>
    <t>5.8., 12.8., 19.8., 25.8.</t>
  </si>
  <si>
    <t>Ano/4.8.2017</t>
  </si>
  <si>
    <t>Ano/8.8.2017</t>
  </si>
  <si>
    <t>Ano/14.8.2017</t>
  </si>
  <si>
    <t>neprovedená autorizace</t>
  </si>
  <si>
    <t>Tajný život mazlíčků, Všechno nebo nic, Jak básnící čekají na zázrak</t>
  </si>
  <si>
    <t xml:space="preserve">Dvojníci </t>
  </si>
  <si>
    <t>Ano/18.8.2017</t>
  </si>
  <si>
    <t>Štěpánov + Velké Janovice</t>
  </si>
  <si>
    <t>Fakjú pane učiteli, Řachanda</t>
  </si>
  <si>
    <t>Ano/22.8.2017</t>
  </si>
  <si>
    <t>bude přefakturováno Bobrůvce</t>
  </si>
  <si>
    <t>2x Bezva ženksá na krku, Dejte mi pokoj!, Dítě Bridget Jonesové</t>
  </si>
  <si>
    <t>doporučeně</t>
  </si>
  <si>
    <t>(již uhrazeno)</t>
  </si>
  <si>
    <t>Hugo a jeho velký objev</t>
  </si>
  <si>
    <t>Hugo a jeho velký objev, Doba ledová: Mamutí drcnutí, Dobrodružství pana P. a S.</t>
  </si>
  <si>
    <t>Ano/31.8.2017</t>
  </si>
  <si>
    <t>zde není započtena Bobrůvka</t>
  </si>
  <si>
    <t>42000+licence navíc za 4. filmy + Bobrůvka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</si>
</sst>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4" fillId="0" borderId="0" xfId="0" applyFont="1"/>
    <xf numFmtId="3" fontId="2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0" fillId="0" borderId="0" xfId="0" applyNumberFormat="1"/>
    <xf numFmtId="0" fontId="0" fillId="0" borderId="0" xfId="0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14" fontId="1" fillId="0" borderId="8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14" fontId="5" fillId="0" borderId="8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14" fontId="1" fillId="0" borderId="7" xfId="0" applyNumberFormat="1" applyFont="1" applyBorder="1" applyAlignment="1">
      <alignment horizontal="left" vertical="center" wrapText="1"/>
    </xf>
    <xf numFmtId="14" fontId="1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4" fontId="1" fillId="0" borderId="2" xfId="0" applyNumberFormat="1" applyFont="1" applyBorder="1" applyAlignment="1">
      <alignment horizontal="left" vertical="center" wrapText="1"/>
    </xf>
    <xf numFmtId="14" fontId="1" fillId="0" borderId="5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4" fontId="0" fillId="0" borderId="7" xfId="0" applyNumberFormat="1" applyBorder="1" applyAlignment="1">
      <alignment horizontal="left"/>
    </xf>
    <xf numFmtId="14" fontId="1" fillId="0" borderId="9" xfId="0" applyNumberFormat="1" applyFont="1" applyBorder="1" applyAlignment="1">
      <alignment horizontal="left" vertical="center" wrapText="1"/>
    </xf>
    <xf numFmtId="14" fontId="1" fillId="0" borderId="7" xfId="0" applyNumberFormat="1" applyFont="1" applyBorder="1" applyAlignment="1">
      <alignment horizontal="left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4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3" fontId="1" fillId="4" borderId="5" xfId="0" applyNumberFormat="1" applyFont="1" applyFill="1" applyBorder="1" applyAlignment="1">
      <alignment horizontal="left" vertical="center" wrapText="1"/>
    </xf>
    <xf numFmtId="0" fontId="0" fillId="4" borderId="0" xfId="0" applyFill="1"/>
    <xf numFmtId="0" fontId="0" fillId="5" borderId="0" xfId="0" applyFill="1"/>
    <xf numFmtId="3" fontId="1" fillId="5" borderId="5" xfId="0" applyNumberFormat="1" applyFont="1" applyFill="1" applyBorder="1" applyAlignment="1">
      <alignment horizontal="left" vertical="center" wrapText="1"/>
    </xf>
    <xf numFmtId="0" fontId="0" fillId="6" borderId="0" xfId="0" applyFill="1"/>
    <xf numFmtId="3" fontId="1" fillId="6" borderId="5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0" xfId="0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14" fontId="0" fillId="0" borderId="4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0" fillId="0" borderId="3" xfId="0" applyNumberFormat="1" applyBorder="1" applyAlignment="1">
      <alignment horizontal="left"/>
    </xf>
    <xf numFmtId="0" fontId="8" fillId="0" borderId="0" xfId="0" applyFont="1"/>
    <xf numFmtId="0" fontId="9" fillId="0" borderId="0" xfId="0" applyFont="1"/>
    <xf numFmtId="14" fontId="1" fillId="0" borderId="6" xfId="0" applyNumberFormat="1" applyFont="1" applyBorder="1" applyAlignment="1">
      <alignment horizontal="left" vertical="center" wrapText="1"/>
    </xf>
    <xf numFmtId="14" fontId="1" fillId="0" borderId="15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8" xfId="0" applyBorder="1"/>
    <xf numFmtId="0" fontId="12" fillId="3" borderId="8" xfId="0" applyFont="1" applyFill="1" applyBorder="1" applyAlignment="1">
      <alignment vertical="center"/>
    </xf>
    <xf numFmtId="0" fontId="12" fillId="8" borderId="8" xfId="0" applyFont="1" applyFill="1" applyBorder="1" applyAlignment="1">
      <alignment vertical="center"/>
    </xf>
    <xf numFmtId="0" fontId="12" fillId="9" borderId="17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/>
    <xf numFmtId="0" fontId="12" fillId="8" borderId="19" xfId="0" applyFont="1" applyFill="1" applyBorder="1" applyAlignment="1">
      <alignment vertical="center"/>
    </xf>
    <xf numFmtId="3" fontId="0" fillId="8" borderId="20" xfId="0" applyNumberFormat="1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left" vertical="center" wrapText="1"/>
    </xf>
    <xf numFmtId="3" fontId="1" fillId="0" borderId="12" xfId="0" applyNumberFormat="1" applyFont="1" applyFill="1" applyBorder="1" applyAlignment="1">
      <alignment horizontal="left" vertical="center" wrapText="1"/>
    </xf>
    <xf numFmtId="3" fontId="1" fillId="0" borderId="7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left" vertical="center" wrapText="1"/>
    </xf>
    <xf numFmtId="3" fontId="1" fillId="0" borderId="14" xfId="0" applyNumberFormat="1" applyFont="1" applyFill="1" applyBorder="1" applyAlignment="1">
      <alignment horizontal="left" vertical="center" wrapText="1"/>
    </xf>
    <xf numFmtId="3" fontId="1" fillId="5" borderId="3" xfId="0" applyNumberFormat="1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7" fillId="0" borderId="0" xfId="0" applyFont="1"/>
    <xf numFmtId="14" fontId="1" fillId="10" borderId="2" xfId="0" applyNumberFormat="1" applyFont="1" applyFill="1" applyBorder="1" applyAlignment="1">
      <alignment horizontal="left" vertical="center" wrapText="1"/>
    </xf>
    <xf numFmtId="14" fontId="1" fillId="10" borderId="5" xfId="0" applyNumberFormat="1" applyFont="1" applyFill="1" applyBorder="1" applyAlignment="1">
      <alignment horizontal="left" vertical="center" wrapText="1"/>
    </xf>
    <xf numFmtId="0" fontId="1" fillId="10" borderId="5" xfId="0" applyFont="1" applyFill="1" applyBorder="1" applyAlignment="1">
      <alignment horizontal="left" vertical="center" wrapText="1"/>
    </xf>
    <xf numFmtId="0" fontId="0" fillId="10" borderId="6" xfId="0" applyFill="1" applyBorder="1" applyAlignment="1">
      <alignment horizontal="left"/>
    </xf>
    <xf numFmtId="14" fontId="0" fillId="10" borderId="7" xfId="0" applyNumberFormat="1" applyFill="1" applyBorder="1" applyAlignment="1">
      <alignment horizontal="left"/>
    </xf>
    <xf numFmtId="0" fontId="0" fillId="10" borderId="0" xfId="0" applyFill="1"/>
    <xf numFmtId="0" fontId="0" fillId="0" borderId="22" xfId="0" applyFill="1" applyBorder="1" applyAlignment="1">
      <alignment horizontal="left"/>
    </xf>
    <xf numFmtId="14" fontId="14" fillId="0" borderId="2" xfId="0" applyNumberFormat="1" applyFont="1" applyBorder="1" applyAlignment="1">
      <alignment horizontal="left" vertical="center" wrapText="1"/>
    </xf>
    <xf numFmtId="14" fontId="14" fillId="0" borderId="5" xfId="0" applyNumberFormat="1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3" fontId="14" fillId="4" borderId="5" xfId="0" applyNumberFormat="1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left"/>
    </xf>
    <xf numFmtId="14" fontId="15" fillId="0" borderId="7" xfId="0" applyNumberFormat="1" applyFont="1" applyBorder="1" applyAlignment="1">
      <alignment horizontal="left"/>
    </xf>
    <xf numFmtId="0" fontId="15" fillId="0" borderId="0" xfId="0" applyFont="1"/>
    <xf numFmtId="3" fontId="14" fillId="6" borderId="5" xfId="0" applyNumberFormat="1" applyFont="1" applyFill="1" applyBorder="1" applyAlignment="1">
      <alignment horizontal="left" vertical="center" wrapText="1"/>
    </xf>
    <xf numFmtId="14" fontId="7" fillId="0" borderId="7" xfId="0" applyNumberFormat="1" applyFont="1" applyBorder="1" applyAlignment="1">
      <alignment horizontal="left"/>
    </xf>
    <xf numFmtId="14" fontId="5" fillId="0" borderId="2" xfId="0" applyNumberFormat="1" applyFont="1" applyBorder="1" applyAlignment="1">
      <alignment horizontal="left" vertical="center" wrapText="1"/>
    </xf>
    <xf numFmtId="14" fontId="5" fillId="0" borderId="5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3" fontId="5" fillId="4" borderId="5" xfId="0" applyNumberFormat="1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/>
    </xf>
    <xf numFmtId="3" fontId="6" fillId="0" borderId="0" xfId="0" applyNumberFormat="1" applyFont="1"/>
    <xf numFmtId="3" fontId="16" fillId="0" borderId="0" xfId="0" applyNumberFormat="1" applyFont="1" applyAlignment="1">
      <alignment vertical="center"/>
    </xf>
    <xf numFmtId="3" fontId="10" fillId="8" borderId="24" xfId="0" applyNumberFormat="1" applyFont="1" applyFill="1" applyBorder="1" applyAlignment="1">
      <alignment horizontal="center" vertical="center"/>
    </xf>
    <xf numFmtId="3" fontId="10" fillId="8" borderId="25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3" fontId="10" fillId="3" borderId="8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3" fontId="13" fillId="9" borderId="17" xfId="0" applyNumberFormat="1" applyFont="1" applyFill="1" applyBorder="1" applyAlignment="1">
      <alignment horizontal="center" vertical="center"/>
    </xf>
    <xf numFmtId="0" fontId="13" fillId="9" borderId="23" xfId="0" applyFont="1" applyFill="1" applyBorder="1" applyAlignment="1">
      <alignment horizontal="center" vertical="center"/>
    </xf>
    <xf numFmtId="3" fontId="10" fillId="8" borderId="8" xfId="0" applyNumberFormat="1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3" fontId="0" fillId="8" borderId="19" xfId="0" applyNumberFormat="1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3" fontId="17" fillId="9" borderId="26" xfId="0" applyNumberFormat="1" applyFont="1" applyFill="1" applyBorder="1" applyAlignment="1">
      <alignment horizontal="center" vertical="center"/>
    </xf>
    <xf numFmtId="0" fontId="17" fillId="9" borderId="27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3"/>
  <sheetViews>
    <sheetView tabSelected="1" topLeftCell="A70" workbookViewId="0">
      <selection activeCell="L90" sqref="L90"/>
    </sheetView>
  </sheetViews>
  <sheetFormatPr defaultRowHeight="14.4" x14ac:dyDescent="0.3"/>
  <cols>
    <col min="1" max="1" width="34.6640625" customWidth="1"/>
    <col min="2" max="2" width="14.88671875" customWidth="1"/>
    <col min="3" max="3" width="39.5546875" customWidth="1"/>
    <col min="4" max="4" width="18.88671875" customWidth="1"/>
    <col min="5" max="5" width="17.44140625" customWidth="1"/>
    <col min="6" max="6" width="10.21875" customWidth="1"/>
    <col min="10" max="10" width="13.109375" customWidth="1"/>
    <col min="13" max="13" width="9.109375" customWidth="1"/>
  </cols>
  <sheetData>
    <row r="1" spans="1:10" ht="15" customHeight="1" x14ac:dyDescent="0.3">
      <c r="A1" s="106" t="s">
        <v>38</v>
      </c>
      <c r="B1" s="107"/>
      <c r="C1" s="107"/>
      <c r="D1" s="107"/>
    </row>
    <row r="2" spans="1:10" ht="15" customHeight="1" x14ac:dyDescent="0.3">
      <c r="A2" s="107"/>
      <c r="B2" s="107"/>
      <c r="C2" s="107"/>
      <c r="D2" s="107"/>
    </row>
    <row r="3" spans="1:10" x14ac:dyDescent="0.3">
      <c r="A3" s="4"/>
      <c r="B3" s="4"/>
      <c r="C3" s="4"/>
      <c r="D3" s="4"/>
    </row>
    <row r="4" spans="1:10" ht="32.25" customHeight="1" thickBot="1" x14ac:dyDescent="0.35">
      <c r="A4" s="4"/>
      <c r="B4" s="4"/>
      <c r="C4" s="4"/>
      <c r="D4" s="4"/>
    </row>
    <row r="5" spans="1:10" ht="15.6" x14ac:dyDescent="0.3">
      <c r="A5" s="108" t="s">
        <v>0</v>
      </c>
      <c r="B5" s="108" t="s">
        <v>1</v>
      </c>
      <c r="C5" s="108" t="s">
        <v>2</v>
      </c>
      <c r="D5" s="28" t="s">
        <v>3</v>
      </c>
      <c r="E5" s="104" t="s">
        <v>11</v>
      </c>
      <c r="F5" s="102" t="s">
        <v>12</v>
      </c>
    </row>
    <row r="6" spans="1:10" ht="16.2" thickBot="1" x14ac:dyDescent="0.35">
      <c r="A6" s="109"/>
      <c r="B6" s="109"/>
      <c r="C6" s="109"/>
      <c r="D6" s="29" t="s">
        <v>4</v>
      </c>
      <c r="E6" s="105"/>
      <c r="F6" s="103"/>
      <c r="I6" s="37" t="s">
        <v>13</v>
      </c>
      <c r="J6" s="5">
        <f>SUM(D9+D12+D13+D21+D22+D24+D25+D27+D31+D40+D42+D43+D48+D51+D52+D53+D54+D55+D56+D57)</f>
        <v>93170</v>
      </c>
    </row>
    <row r="7" spans="1:10" ht="16.2" thickBot="1" x14ac:dyDescent="0.35">
      <c r="A7" s="17">
        <v>42902</v>
      </c>
      <c r="B7" s="18">
        <v>42912</v>
      </c>
      <c r="C7" s="19" t="s">
        <v>27</v>
      </c>
      <c r="D7" s="71">
        <v>2420</v>
      </c>
      <c r="E7" s="20" t="s">
        <v>28</v>
      </c>
      <c r="F7" s="25">
        <v>42908</v>
      </c>
      <c r="I7" s="38" t="s">
        <v>14</v>
      </c>
      <c r="J7" s="5">
        <f>SUM(D7+D8+D10+D14+D16+D17+D20+D23+D26+D33+D34+D36+D37+D38+D44+D45+D46)</f>
        <v>56265</v>
      </c>
    </row>
    <row r="8" spans="1:10" ht="16.2" thickBot="1" x14ac:dyDescent="0.35">
      <c r="A8" s="22">
        <v>42903</v>
      </c>
      <c r="B8" s="23">
        <v>42913</v>
      </c>
      <c r="C8" s="24" t="s">
        <v>29</v>
      </c>
      <c r="D8" s="39">
        <v>1815</v>
      </c>
      <c r="E8" s="20" t="s">
        <v>42</v>
      </c>
      <c r="F8" s="25">
        <v>42909</v>
      </c>
      <c r="I8" s="40" t="s">
        <v>15</v>
      </c>
      <c r="J8" s="5">
        <f>SUM(D11+D15+D18+D19+D28+D29+D30+D32+D35+D39+D41+D47+D50)</f>
        <v>31339</v>
      </c>
    </row>
    <row r="9" spans="1:10" ht="15.75" customHeight="1" thickBot="1" x14ac:dyDescent="0.35">
      <c r="A9" s="26">
        <v>42909</v>
      </c>
      <c r="B9" s="23">
        <v>42919</v>
      </c>
      <c r="C9" s="24" t="s">
        <v>36</v>
      </c>
      <c r="D9" s="36">
        <v>3025</v>
      </c>
      <c r="E9" s="20" t="s">
        <v>35</v>
      </c>
      <c r="F9" s="25">
        <v>42915</v>
      </c>
      <c r="J9" s="95">
        <f>SUM(J6:J8)</f>
        <v>180774</v>
      </c>
    </row>
    <row r="10" spans="1:10" ht="16.2" thickBot="1" x14ac:dyDescent="0.35">
      <c r="A10" s="27" t="s">
        <v>31</v>
      </c>
      <c r="B10" s="23">
        <v>42926</v>
      </c>
      <c r="C10" s="24" t="s">
        <v>30</v>
      </c>
      <c r="D10" s="39">
        <v>4598</v>
      </c>
      <c r="E10" s="20" t="s">
        <v>32</v>
      </c>
      <c r="F10" s="25">
        <v>42923</v>
      </c>
    </row>
    <row r="11" spans="1:10" ht="16.2" thickBot="1" x14ac:dyDescent="0.35">
      <c r="A11" s="17">
        <v>42910</v>
      </c>
      <c r="B11" s="23">
        <v>42920</v>
      </c>
      <c r="C11" s="24" t="s">
        <v>33</v>
      </c>
      <c r="D11" s="41">
        <v>2420</v>
      </c>
      <c r="E11" s="20" t="s">
        <v>28</v>
      </c>
      <c r="F11" s="25">
        <v>42916</v>
      </c>
    </row>
    <row r="12" spans="1:10" ht="16.2" thickBot="1" x14ac:dyDescent="0.35">
      <c r="A12" s="22">
        <v>42916</v>
      </c>
      <c r="B12" s="23">
        <v>42926</v>
      </c>
      <c r="C12" s="24" t="s">
        <v>34</v>
      </c>
      <c r="D12" s="72">
        <v>2420</v>
      </c>
      <c r="E12" s="20" t="s">
        <v>35</v>
      </c>
      <c r="F12" s="25">
        <v>42920</v>
      </c>
    </row>
    <row r="13" spans="1:10" ht="16.2" thickBot="1" x14ac:dyDescent="0.35">
      <c r="A13" s="22">
        <v>42916</v>
      </c>
      <c r="B13" s="23">
        <v>42926</v>
      </c>
      <c r="C13" s="24" t="s">
        <v>37</v>
      </c>
      <c r="D13" s="36">
        <v>2420</v>
      </c>
      <c r="E13" s="20" t="s">
        <v>35</v>
      </c>
      <c r="F13" s="25">
        <v>42920</v>
      </c>
    </row>
    <row r="14" spans="1:10" ht="16.2" thickBot="1" x14ac:dyDescent="0.35">
      <c r="A14" s="22" t="s">
        <v>49</v>
      </c>
      <c r="B14" s="23">
        <v>42941</v>
      </c>
      <c r="C14" s="24" t="s">
        <v>29</v>
      </c>
      <c r="D14" s="39">
        <v>4356</v>
      </c>
      <c r="E14" s="20" t="s">
        <v>48</v>
      </c>
      <c r="F14" s="25">
        <v>42937</v>
      </c>
    </row>
    <row r="15" spans="1:10" ht="16.2" thickBot="1" x14ac:dyDescent="0.35">
      <c r="A15" s="22">
        <v>42917</v>
      </c>
      <c r="B15" s="23">
        <v>42927</v>
      </c>
      <c r="C15" s="24" t="s">
        <v>65</v>
      </c>
      <c r="D15" s="41">
        <v>1210</v>
      </c>
      <c r="E15" s="20" t="s">
        <v>66</v>
      </c>
      <c r="F15" s="25">
        <v>42933</v>
      </c>
    </row>
    <row r="16" spans="1:10" ht="16.2" thickBot="1" x14ac:dyDescent="0.35">
      <c r="A16" s="22" t="s">
        <v>46</v>
      </c>
      <c r="B16" s="23">
        <v>42940</v>
      </c>
      <c r="C16" s="24" t="s">
        <v>47</v>
      </c>
      <c r="D16" s="39">
        <v>4235</v>
      </c>
      <c r="E16" s="20" t="s">
        <v>48</v>
      </c>
      <c r="F16" s="25">
        <v>42936</v>
      </c>
    </row>
    <row r="17" spans="1:7" ht="16.2" thickBot="1" x14ac:dyDescent="0.35">
      <c r="A17" s="22" t="s">
        <v>50</v>
      </c>
      <c r="B17" s="23">
        <v>42954</v>
      </c>
      <c r="C17" s="24" t="s">
        <v>51</v>
      </c>
      <c r="D17" s="39">
        <v>7865</v>
      </c>
      <c r="E17" s="20" t="s">
        <v>48</v>
      </c>
      <c r="F17" s="25">
        <v>42950</v>
      </c>
    </row>
    <row r="18" spans="1:7" ht="16.2" thickBot="1" x14ac:dyDescent="0.35">
      <c r="A18" s="22">
        <v>42921</v>
      </c>
      <c r="B18" s="23">
        <v>42940</v>
      </c>
      <c r="C18" s="24" t="s">
        <v>33</v>
      </c>
      <c r="D18" s="41">
        <v>2420</v>
      </c>
      <c r="E18" s="20" t="s">
        <v>66</v>
      </c>
      <c r="F18" s="25">
        <v>42936</v>
      </c>
    </row>
    <row r="19" spans="1:7" ht="16.2" thickBot="1" x14ac:dyDescent="0.35">
      <c r="A19" s="22" t="s">
        <v>67</v>
      </c>
      <c r="B19" s="23">
        <v>42940</v>
      </c>
      <c r="C19" s="24" t="s">
        <v>33</v>
      </c>
      <c r="D19" s="41">
        <v>7260</v>
      </c>
      <c r="E19" s="20" t="s">
        <v>66</v>
      </c>
      <c r="F19" s="25">
        <v>42936</v>
      </c>
    </row>
    <row r="20" spans="1:7" ht="16.2" thickBot="1" x14ac:dyDescent="0.35">
      <c r="A20" s="22" t="s">
        <v>52</v>
      </c>
      <c r="B20" s="23">
        <v>42955</v>
      </c>
      <c r="C20" s="24" t="s">
        <v>27</v>
      </c>
      <c r="D20" s="39">
        <v>3630</v>
      </c>
      <c r="E20" s="20" t="s">
        <v>48</v>
      </c>
      <c r="F20" s="25">
        <v>42951</v>
      </c>
    </row>
    <row r="21" spans="1:7" ht="16.2" thickBot="1" x14ac:dyDescent="0.35">
      <c r="A21" s="22">
        <v>42922</v>
      </c>
      <c r="B21" s="23">
        <v>42932</v>
      </c>
      <c r="C21" s="24" t="s">
        <v>61</v>
      </c>
      <c r="D21" s="36">
        <v>3630</v>
      </c>
      <c r="E21" s="20" t="s">
        <v>59</v>
      </c>
      <c r="F21" s="25">
        <v>42928</v>
      </c>
    </row>
    <row r="22" spans="1:7" ht="16.2" thickBot="1" x14ac:dyDescent="0.35">
      <c r="A22" s="22" t="s">
        <v>63</v>
      </c>
      <c r="B22" s="23">
        <v>42948</v>
      </c>
      <c r="C22" s="24" t="s">
        <v>64</v>
      </c>
      <c r="D22" s="36">
        <v>25410</v>
      </c>
      <c r="E22" s="20" t="s">
        <v>59</v>
      </c>
      <c r="F22" s="89">
        <v>42961</v>
      </c>
      <c r="G22" t="s">
        <v>92</v>
      </c>
    </row>
    <row r="23" spans="1:7" ht="16.2" thickBot="1" x14ac:dyDescent="0.35">
      <c r="A23" s="22">
        <v>42923</v>
      </c>
      <c r="B23" s="23">
        <v>42933</v>
      </c>
      <c r="C23" s="24" t="s">
        <v>53</v>
      </c>
      <c r="D23" s="39">
        <v>1815</v>
      </c>
      <c r="E23" s="20" t="s">
        <v>48</v>
      </c>
      <c r="F23" s="25">
        <v>42929</v>
      </c>
    </row>
    <row r="24" spans="1:7" ht="16.2" thickBot="1" x14ac:dyDescent="0.35">
      <c r="A24" s="22">
        <v>42931</v>
      </c>
      <c r="B24" s="23">
        <v>42941</v>
      </c>
      <c r="C24" s="24" t="s">
        <v>62</v>
      </c>
      <c r="D24" s="36">
        <v>3630</v>
      </c>
      <c r="E24" s="20" t="s">
        <v>59</v>
      </c>
      <c r="F24" s="25">
        <v>42937</v>
      </c>
    </row>
    <row r="25" spans="1:7" s="79" customFormat="1" ht="16.2" thickBot="1" x14ac:dyDescent="0.35">
      <c r="A25" s="74">
        <v>42936</v>
      </c>
      <c r="B25" s="75">
        <v>42946</v>
      </c>
      <c r="C25" s="76" t="s">
        <v>58</v>
      </c>
      <c r="D25" s="36">
        <v>2420</v>
      </c>
      <c r="E25" s="77" t="s">
        <v>59</v>
      </c>
      <c r="F25" s="78">
        <v>42943</v>
      </c>
    </row>
    <row r="26" spans="1:7" ht="16.2" thickBot="1" x14ac:dyDescent="0.35">
      <c r="A26" s="22" t="s">
        <v>54</v>
      </c>
      <c r="B26" s="23">
        <v>42956</v>
      </c>
      <c r="C26" s="24" t="s">
        <v>55</v>
      </c>
      <c r="D26" s="39">
        <v>4598</v>
      </c>
      <c r="E26" s="20" t="s">
        <v>48</v>
      </c>
      <c r="F26" s="25">
        <v>42954</v>
      </c>
    </row>
    <row r="27" spans="1:7" ht="16.2" thickBot="1" x14ac:dyDescent="0.35">
      <c r="A27" s="22">
        <v>42937</v>
      </c>
      <c r="B27" s="23">
        <v>42947</v>
      </c>
      <c r="C27" s="24" t="s">
        <v>62</v>
      </c>
      <c r="D27" s="36">
        <v>3630</v>
      </c>
      <c r="E27" s="20" t="s">
        <v>69</v>
      </c>
      <c r="F27" s="25">
        <v>42943</v>
      </c>
    </row>
    <row r="28" spans="1:7" ht="16.2" thickBot="1" x14ac:dyDescent="0.35">
      <c r="A28" s="22">
        <v>42937</v>
      </c>
      <c r="B28" s="23">
        <v>42947</v>
      </c>
      <c r="C28" s="24" t="s">
        <v>70</v>
      </c>
      <c r="D28" s="41">
        <v>1815</v>
      </c>
      <c r="E28" s="20" t="s">
        <v>75</v>
      </c>
      <c r="F28" s="25">
        <v>42943</v>
      </c>
    </row>
    <row r="29" spans="1:7" ht="16.2" thickBot="1" x14ac:dyDescent="0.35">
      <c r="A29" s="22" t="s">
        <v>71</v>
      </c>
      <c r="B29" s="23">
        <v>42948</v>
      </c>
      <c r="C29" s="24" t="s">
        <v>72</v>
      </c>
      <c r="D29" s="41">
        <v>2904</v>
      </c>
      <c r="E29" s="20" t="s">
        <v>75</v>
      </c>
      <c r="F29" s="25">
        <v>42944</v>
      </c>
    </row>
    <row r="30" spans="1:7" ht="16.2" thickBot="1" x14ac:dyDescent="0.35">
      <c r="A30" s="22">
        <v>42938</v>
      </c>
      <c r="B30" s="23">
        <v>42948</v>
      </c>
      <c r="C30" s="24" t="s">
        <v>73</v>
      </c>
      <c r="D30" s="41">
        <v>1815</v>
      </c>
      <c r="E30" s="20" t="s">
        <v>75</v>
      </c>
      <c r="F30" s="25">
        <v>42943</v>
      </c>
    </row>
    <row r="31" spans="1:7" ht="16.2" thickBot="1" x14ac:dyDescent="0.35">
      <c r="A31" s="22">
        <v>42938</v>
      </c>
      <c r="B31" s="23">
        <v>42948</v>
      </c>
      <c r="C31" s="24" t="s">
        <v>60</v>
      </c>
      <c r="D31" s="36">
        <v>2420</v>
      </c>
      <c r="E31" s="20" t="s">
        <v>59</v>
      </c>
      <c r="F31" s="25">
        <v>42944</v>
      </c>
    </row>
    <row r="32" spans="1:7" ht="16.2" thickBot="1" x14ac:dyDescent="0.35">
      <c r="A32" s="22">
        <v>42939</v>
      </c>
      <c r="B32" s="23">
        <v>42949</v>
      </c>
      <c r="C32" s="24" t="s">
        <v>33</v>
      </c>
      <c r="D32" s="41">
        <v>2420</v>
      </c>
      <c r="E32" s="20" t="s">
        <v>75</v>
      </c>
      <c r="F32" s="25">
        <v>42947</v>
      </c>
    </row>
    <row r="33" spans="1:6" ht="16.2" thickBot="1" x14ac:dyDescent="0.35">
      <c r="A33" s="22" t="s">
        <v>56</v>
      </c>
      <c r="B33" s="23">
        <v>42955</v>
      </c>
      <c r="C33" s="24" t="s">
        <v>30</v>
      </c>
      <c r="D33" s="39">
        <v>3630</v>
      </c>
      <c r="E33" s="20" t="s">
        <v>48</v>
      </c>
      <c r="F33" s="25">
        <v>42951</v>
      </c>
    </row>
    <row r="34" spans="1:6" ht="16.5" customHeight="1" thickBot="1" x14ac:dyDescent="0.35">
      <c r="A34" s="22">
        <v>42944</v>
      </c>
      <c r="B34" s="23">
        <v>42954</v>
      </c>
      <c r="C34" s="24" t="s">
        <v>57</v>
      </c>
      <c r="D34" s="39">
        <v>2420</v>
      </c>
      <c r="E34" s="20" t="s">
        <v>48</v>
      </c>
      <c r="F34" s="25">
        <v>42950</v>
      </c>
    </row>
    <row r="35" spans="1:6" ht="16.2" thickBot="1" x14ac:dyDescent="0.35">
      <c r="A35" s="22">
        <v>42944</v>
      </c>
      <c r="B35" s="23">
        <v>42954</v>
      </c>
      <c r="C35" s="24" t="s">
        <v>74</v>
      </c>
      <c r="D35" s="41">
        <v>1815</v>
      </c>
      <c r="E35" s="20" t="s">
        <v>75</v>
      </c>
      <c r="F35" s="25">
        <v>42950</v>
      </c>
    </row>
    <row r="36" spans="1:6" ht="16.2" thickBot="1" x14ac:dyDescent="0.35">
      <c r="A36" s="22">
        <v>42951</v>
      </c>
      <c r="B36" s="23">
        <v>42961</v>
      </c>
      <c r="C36" s="24" t="s">
        <v>30</v>
      </c>
      <c r="D36" s="39">
        <v>1815</v>
      </c>
      <c r="E36" s="80" t="s">
        <v>81</v>
      </c>
      <c r="F36" s="25">
        <v>42957</v>
      </c>
    </row>
    <row r="37" spans="1:6" ht="16.2" thickBot="1" x14ac:dyDescent="0.35">
      <c r="A37" s="22" t="s">
        <v>78</v>
      </c>
      <c r="B37" s="23">
        <v>42968</v>
      </c>
      <c r="C37" s="24" t="s">
        <v>79</v>
      </c>
      <c r="D37" s="39">
        <v>3630</v>
      </c>
      <c r="E37" s="20" t="s">
        <v>81</v>
      </c>
      <c r="F37" s="25">
        <v>42964</v>
      </c>
    </row>
    <row r="38" spans="1:6" ht="16.2" thickBot="1" x14ac:dyDescent="0.35">
      <c r="A38" s="22" t="s">
        <v>80</v>
      </c>
      <c r="B38" s="23">
        <v>42975</v>
      </c>
      <c r="C38" s="24" t="s">
        <v>29</v>
      </c>
      <c r="D38" s="39">
        <v>3630</v>
      </c>
      <c r="E38" s="20" t="s">
        <v>81</v>
      </c>
      <c r="F38" s="25">
        <v>42971</v>
      </c>
    </row>
    <row r="39" spans="1:6" ht="16.2" thickBot="1" x14ac:dyDescent="0.35">
      <c r="A39" s="22">
        <v>42951</v>
      </c>
      <c r="B39" s="23">
        <v>42961</v>
      </c>
      <c r="C39" s="24" t="s">
        <v>33</v>
      </c>
      <c r="D39" s="41">
        <v>2420</v>
      </c>
      <c r="E39" s="20" t="s">
        <v>90</v>
      </c>
      <c r="F39" s="25">
        <v>42957</v>
      </c>
    </row>
    <row r="40" spans="1:6" s="87" customFormat="1" ht="16.2" thickBot="1" x14ac:dyDescent="0.35">
      <c r="A40" s="81" t="s">
        <v>88</v>
      </c>
      <c r="B40" s="82">
        <v>42982</v>
      </c>
      <c r="C40" s="83" t="s">
        <v>64</v>
      </c>
      <c r="D40" s="84">
        <v>14520</v>
      </c>
      <c r="E40" s="85" t="s">
        <v>89</v>
      </c>
      <c r="F40" s="86">
        <v>42978</v>
      </c>
    </row>
    <row r="41" spans="1:6" s="87" customFormat="1" ht="16.2" thickBot="1" x14ac:dyDescent="0.35">
      <c r="A41" s="81">
        <v>42952</v>
      </c>
      <c r="B41" s="82">
        <v>42962</v>
      </c>
      <c r="C41" s="83" t="s">
        <v>73</v>
      </c>
      <c r="D41" s="88">
        <v>1815</v>
      </c>
      <c r="E41" s="85" t="s">
        <v>90</v>
      </c>
      <c r="F41" s="86">
        <v>42958</v>
      </c>
    </row>
    <row r="42" spans="1:6" s="87" customFormat="1" ht="16.2" thickBot="1" x14ac:dyDescent="0.35">
      <c r="A42" s="81">
        <v>42952</v>
      </c>
      <c r="B42" s="82">
        <v>42962</v>
      </c>
      <c r="C42" s="83" t="s">
        <v>64</v>
      </c>
      <c r="D42" s="84">
        <v>3630</v>
      </c>
      <c r="E42" s="85" t="s">
        <v>89</v>
      </c>
      <c r="F42" s="86">
        <v>42958</v>
      </c>
    </row>
    <row r="43" spans="1:6" s="73" customFormat="1" ht="16.2" thickBot="1" x14ac:dyDescent="0.35">
      <c r="A43" s="81">
        <v>42952</v>
      </c>
      <c r="B43" s="82">
        <v>42962</v>
      </c>
      <c r="C43" s="83" t="s">
        <v>86</v>
      </c>
      <c r="D43" s="84">
        <v>3630</v>
      </c>
      <c r="E43" s="85" t="s">
        <v>82</v>
      </c>
      <c r="F43" s="86">
        <v>42958</v>
      </c>
    </row>
    <row r="44" spans="1:6" ht="16.2" thickBot="1" x14ac:dyDescent="0.35">
      <c r="A44" s="22">
        <v>42953</v>
      </c>
      <c r="B44" s="23">
        <v>42963</v>
      </c>
      <c r="C44" s="24" t="s">
        <v>47</v>
      </c>
      <c r="D44" s="39">
        <v>1815</v>
      </c>
      <c r="E44" s="20" t="s">
        <v>81</v>
      </c>
      <c r="F44" s="25">
        <v>42961</v>
      </c>
    </row>
    <row r="45" spans="1:6" ht="16.2" thickBot="1" x14ac:dyDescent="0.35">
      <c r="A45" s="22">
        <v>42958</v>
      </c>
      <c r="B45" s="23">
        <v>42968</v>
      </c>
      <c r="C45" s="24" t="s">
        <v>57</v>
      </c>
      <c r="D45" s="39">
        <v>2178</v>
      </c>
      <c r="E45" s="20" t="s">
        <v>81</v>
      </c>
      <c r="F45" s="25">
        <v>42964</v>
      </c>
    </row>
    <row r="46" spans="1:6" ht="16.2" thickBot="1" x14ac:dyDescent="0.35">
      <c r="A46" s="22">
        <v>42959</v>
      </c>
      <c r="B46" s="23">
        <v>42969</v>
      </c>
      <c r="C46" s="24" t="s">
        <v>51</v>
      </c>
      <c r="D46" s="39">
        <v>1815</v>
      </c>
      <c r="E46" s="20" t="s">
        <v>81</v>
      </c>
      <c r="F46" s="25">
        <v>42965</v>
      </c>
    </row>
    <row r="47" spans="1:6" ht="16.2" thickBot="1" x14ac:dyDescent="0.35">
      <c r="A47" s="22">
        <v>42959</v>
      </c>
      <c r="B47" s="23">
        <v>42969</v>
      </c>
      <c r="C47" s="24" t="s">
        <v>70</v>
      </c>
      <c r="D47" s="41">
        <v>1815</v>
      </c>
      <c r="E47" s="20" t="s">
        <v>91</v>
      </c>
      <c r="F47" s="25">
        <v>42965</v>
      </c>
    </row>
    <row r="48" spans="1:6" ht="16.2" thickBot="1" x14ac:dyDescent="0.35">
      <c r="A48" s="22">
        <v>42965</v>
      </c>
      <c r="B48" s="23">
        <v>42975</v>
      </c>
      <c r="C48" s="24" t="s">
        <v>84</v>
      </c>
      <c r="D48" s="36">
        <v>2420</v>
      </c>
      <c r="E48" s="20" t="s">
        <v>82</v>
      </c>
      <c r="F48" s="25">
        <v>42971</v>
      </c>
    </row>
    <row r="49" spans="1:10" s="73" customFormat="1" ht="16.2" thickBot="1" x14ac:dyDescent="0.35">
      <c r="A49" s="90">
        <v>42965</v>
      </c>
      <c r="B49" s="91">
        <v>42975</v>
      </c>
      <c r="C49" s="92" t="s">
        <v>64</v>
      </c>
      <c r="D49" s="93">
        <v>3630</v>
      </c>
      <c r="E49" s="94" t="s">
        <v>98</v>
      </c>
      <c r="F49" s="89">
        <v>42971</v>
      </c>
      <c r="G49" s="73" t="s">
        <v>99</v>
      </c>
      <c r="J49" s="73" t="s">
        <v>102</v>
      </c>
    </row>
    <row r="50" spans="1:10" ht="16.2" thickBot="1" x14ac:dyDescent="0.35">
      <c r="A50" s="22">
        <v>42965</v>
      </c>
      <c r="B50" s="23">
        <v>42975</v>
      </c>
      <c r="C50" s="24" t="s">
        <v>65</v>
      </c>
      <c r="D50" s="41">
        <v>1210</v>
      </c>
      <c r="E50" s="20" t="s">
        <v>95</v>
      </c>
      <c r="F50" s="25">
        <v>42971</v>
      </c>
    </row>
    <row r="51" spans="1:10" ht="16.2" thickBot="1" x14ac:dyDescent="0.35">
      <c r="A51" s="22">
        <v>42966</v>
      </c>
      <c r="B51" s="23">
        <v>42976</v>
      </c>
      <c r="C51" s="24" t="s">
        <v>61</v>
      </c>
      <c r="D51" s="36">
        <v>2420</v>
      </c>
      <c r="E51" s="20" t="s">
        <v>82</v>
      </c>
      <c r="F51" s="25">
        <v>42972</v>
      </c>
    </row>
    <row r="52" spans="1:10" ht="16.2" thickBot="1" x14ac:dyDescent="0.35">
      <c r="A52" s="22">
        <v>42966</v>
      </c>
      <c r="B52" s="23">
        <v>42976</v>
      </c>
      <c r="C52" s="24" t="s">
        <v>85</v>
      </c>
      <c r="D52" s="36">
        <v>3630</v>
      </c>
      <c r="E52" s="20" t="s">
        <v>82</v>
      </c>
      <c r="F52" s="25">
        <v>42972</v>
      </c>
    </row>
    <row r="53" spans="1:10" ht="16.2" thickBot="1" x14ac:dyDescent="0.35">
      <c r="A53" s="22">
        <v>42973</v>
      </c>
      <c r="B53" s="23">
        <v>42983</v>
      </c>
      <c r="C53" s="24" t="s">
        <v>83</v>
      </c>
      <c r="D53" s="36">
        <v>2420</v>
      </c>
      <c r="E53" s="20" t="s">
        <v>82</v>
      </c>
      <c r="F53" s="86">
        <v>42979</v>
      </c>
    </row>
    <row r="54" spans="1:10" ht="16.2" thickBot="1" x14ac:dyDescent="0.35">
      <c r="A54" s="22">
        <v>42973</v>
      </c>
      <c r="B54" s="23">
        <v>42983</v>
      </c>
      <c r="C54" s="23" t="s">
        <v>58</v>
      </c>
      <c r="D54" s="36">
        <v>3630</v>
      </c>
      <c r="E54" s="20" t="s">
        <v>82</v>
      </c>
      <c r="F54" s="25">
        <v>42979</v>
      </c>
    </row>
    <row r="55" spans="1:10" ht="16.2" thickBot="1" x14ac:dyDescent="0.35">
      <c r="A55" s="22">
        <v>42973</v>
      </c>
      <c r="B55" s="23">
        <v>42983</v>
      </c>
      <c r="C55" s="24" t="s">
        <v>87</v>
      </c>
      <c r="D55" s="36">
        <v>2420</v>
      </c>
      <c r="E55" s="20" t="s">
        <v>82</v>
      </c>
      <c r="F55" s="25">
        <v>42979</v>
      </c>
    </row>
    <row r="56" spans="1:10" ht="16.2" thickBot="1" x14ac:dyDescent="0.35">
      <c r="A56" s="22">
        <v>43709</v>
      </c>
      <c r="B56" s="23">
        <v>42989</v>
      </c>
      <c r="C56" s="24" t="s">
        <v>103</v>
      </c>
      <c r="D56" s="36">
        <v>3025</v>
      </c>
      <c r="E56" s="20" t="s">
        <v>105</v>
      </c>
      <c r="F56" s="25">
        <v>42985</v>
      </c>
    </row>
    <row r="57" spans="1:10" ht="16.2" thickBot="1" x14ac:dyDescent="0.35">
      <c r="A57" s="22">
        <v>42979</v>
      </c>
      <c r="B57" s="23">
        <v>42989</v>
      </c>
      <c r="C57" s="24" t="s">
        <v>83</v>
      </c>
      <c r="D57" s="36">
        <v>2420</v>
      </c>
      <c r="E57" s="20" t="s">
        <v>105</v>
      </c>
      <c r="F57" s="25">
        <v>42985</v>
      </c>
    </row>
    <row r="58" spans="1:10" ht="16.2" thickBot="1" x14ac:dyDescent="0.35">
      <c r="A58" s="22"/>
      <c r="B58" s="23"/>
      <c r="C58" s="24"/>
      <c r="D58" s="65"/>
      <c r="E58" s="20"/>
      <c r="F58" s="25"/>
    </row>
    <row r="59" spans="1:10" ht="16.2" thickBot="1" x14ac:dyDescent="0.35">
      <c r="A59" s="22"/>
      <c r="B59" s="23"/>
      <c r="C59" s="24"/>
      <c r="D59" s="65"/>
      <c r="E59" s="20"/>
      <c r="F59" s="25"/>
    </row>
    <row r="60" spans="1:10" ht="16.2" thickBot="1" x14ac:dyDescent="0.35">
      <c r="A60" s="22"/>
      <c r="B60" s="23"/>
      <c r="C60" s="24"/>
      <c r="D60" s="65"/>
      <c r="E60" s="20"/>
      <c r="F60" s="25"/>
    </row>
    <row r="61" spans="1:10" ht="16.2" thickBot="1" x14ac:dyDescent="0.35">
      <c r="A61" s="22"/>
      <c r="B61" s="23"/>
      <c r="C61" s="24"/>
      <c r="D61" s="65"/>
      <c r="E61" s="20"/>
      <c r="F61" s="25"/>
    </row>
    <row r="62" spans="1:10" ht="16.2" thickBot="1" x14ac:dyDescent="0.35">
      <c r="A62" s="22"/>
      <c r="B62" s="23"/>
      <c r="C62" s="24"/>
      <c r="D62" s="65"/>
      <c r="E62" s="20"/>
      <c r="F62" s="25"/>
    </row>
    <row r="63" spans="1:10" ht="16.2" thickBot="1" x14ac:dyDescent="0.35">
      <c r="A63" s="22"/>
      <c r="B63" s="23"/>
      <c r="C63" s="24"/>
      <c r="D63" s="65"/>
      <c r="E63" s="20"/>
      <c r="F63" s="25"/>
    </row>
    <row r="64" spans="1:10" ht="16.2" thickBot="1" x14ac:dyDescent="0.35">
      <c r="A64" s="22"/>
      <c r="B64" s="23"/>
      <c r="C64" s="24"/>
      <c r="D64" s="65"/>
      <c r="E64" s="20"/>
      <c r="F64" s="25"/>
    </row>
    <row r="65" spans="1:9" ht="16.2" thickBot="1" x14ac:dyDescent="0.35">
      <c r="A65" s="17"/>
      <c r="B65" s="23"/>
      <c r="C65" s="24"/>
      <c r="D65" s="65"/>
      <c r="E65" s="20"/>
      <c r="F65" s="25"/>
    </row>
    <row r="66" spans="1:9" ht="16.2" thickBot="1" x14ac:dyDescent="0.35">
      <c r="A66" s="35"/>
      <c r="B66" s="34"/>
      <c r="C66" s="30"/>
      <c r="D66" s="66"/>
      <c r="E66" s="31"/>
      <c r="F66" s="48"/>
    </row>
    <row r="67" spans="1:9" ht="16.2" thickBot="1" x14ac:dyDescent="0.35">
      <c r="A67" s="17"/>
      <c r="B67" s="18"/>
      <c r="C67" s="19"/>
      <c r="D67" s="67"/>
      <c r="E67" s="21"/>
      <c r="F67" s="49"/>
    </row>
    <row r="68" spans="1:9" ht="16.2" thickBot="1" x14ac:dyDescent="0.35">
      <c r="A68" s="35"/>
      <c r="B68" s="34"/>
      <c r="C68" s="42"/>
      <c r="D68" s="68"/>
      <c r="E68" s="32"/>
      <c r="F68" s="25"/>
    </row>
    <row r="69" spans="1:9" ht="16.2" thickBot="1" x14ac:dyDescent="0.35">
      <c r="A69" s="35"/>
      <c r="B69" s="34"/>
      <c r="C69" s="42"/>
      <c r="D69" s="69"/>
      <c r="E69" s="43"/>
      <c r="F69" s="47"/>
    </row>
    <row r="70" spans="1:9" ht="16.2" thickBot="1" x14ac:dyDescent="0.35">
      <c r="A70" s="17"/>
      <c r="B70" s="18"/>
      <c r="C70" s="19"/>
      <c r="D70" s="64"/>
      <c r="E70" s="33"/>
      <c r="F70" s="49"/>
    </row>
    <row r="71" spans="1:9" ht="16.2" thickBot="1" x14ac:dyDescent="0.35">
      <c r="A71" s="17"/>
      <c r="B71" s="18"/>
      <c r="C71" s="19"/>
      <c r="D71" s="64"/>
      <c r="E71" s="33"/>
      <c r="F71" s="49"/>
    </row>
    <row r="72" spans="1:9" ht="16.2" thickBot="1" x14ac:dyDescent="0.35">
      <c r="A72" s="53"/>
      <c r="B72" s="52"/>
      <c r="C72" s="54"/>
      <c r="D72" s="70"/>
      <c r="E72" s="21"/>
      <c r="F72" s="49"/>
    </row>
    <row r="73" spans="1:9" ht="17.399999999999999" thickBot="1" x14ac:dyDescent="0.35">
      <c r="A73" s="99" t="s">
        <v>5</v>
      </c>
      <c r="B73" s="100"/>
      <c r="C73" s="101"/>
      <c r="D73" s="3">
        <f>SUM(D7:D72)</f>
        <v>184404</v>
      </c>
    </row>
    <row r="74" spans="1:9" x14ac:dyDescent="0.3">
      <c r="A74" s="4"/>
      <c r="B74" s="4"/>
      <c r="C74" s="4"/>
      <c r="D74" s="4"/>
    </row>
    <row r="75" spans="1:9" x14ac:dyDescent="0.3">
      <c r="A75" s="6"/>
      <c r="B75" s="6"/>
      <c r="C75" s="6"/>
      <c r="D75" s="6"/>
    </row>
    <row r="76" spans="1:9" x14ac:dyDescent="0.3">
      <c r="A76" s="6"/>
      <c r="B76" s="6"/>
      <c r="C76" s="6"/>
      <c r="D76" s="6"/>
    </row>
    <row r="77" spans="1:9" ht="24" customHeight="1" x14ac:dyDescent="0.3">
      <c r="D77" s="5"/>
    </row>
    <row r="78" spans="1:9" ht="23.4" x14ac:dyDescent="0.45">
      <c r="A78" s="50" t="s">
        <v>7</v>
      </c>
      <c r="D78" s="113" t="s">
        <v>39</v>
      </c>
      <c r="E78" s="114"/>
      <c r="F78" s="114"/>
      <c r="G78" s="114"/>
      <c r="H78" s="114"/>
      <c r="I78" s="59"/>
    </row>
    <row r="79" spans="1:9" ht="15.6" x14ac:dyDescent="0.3">
      <c r="A79" s="1"/>
      <c r="D79" s="55"/>
      <c r="E79" s="110">
        <v>2016</v>
      </c>
      <c r="F79" s="110"/>
      <c r="G79" s="110">
        <v>2017</v>
      </c>
      <c r="H79" s="110"/>
      <c r="I79" s="60"/>
    </row>
    <row r="80" spans="1:9" ht="15.6" x14ac:dyDescent="0.3">
      <c r="A80" s="2" t="s">
        <v>17</v>
      </c>
      <c r="B80" s="5">
        <f>D73</f>
        <v>184404</v>
      </c>
      <c r="D80" s="56" t="s">
        <v>19</v>
      </c>
      <c r="E80" s="111">
        <v>126687</v>
      </c>
      <c r="F80" s="112"/>
      <c r="G80" s="111">
        <f>D73</f>
        <v>184404</v>
      </c>
      <c r="H80" s="112"/>
      <c r="I80" s="60"/>
    </row>
    <row r="81" spans="1:9" ht="15.6" x14ac:dyDescent="0.3">
      <c r="A81" s="2" t="s">
        <v>40</v>
      </c>
      <c r="B81" s="5">
        <v>20990</v>
      </c>
      <c r="D81" s="56" t="s">
        <v>20</v>
      </c>
      <c r="E81" s="111">
        <v>21419</v>
      </c>
      <c r="F81" s="112"/>
      <c r="G81" s="111">
        <v>21103</v>
      </c>
      <c r="H81" s="112"/>
      <c r="I81" s="60"/>
    </row>
    <row r="82" spans="1:9" ht="15.6" x14ac:dyDescent="0.3">
      <c r="A82" s="2" t="s">
        <v>43</v>
      </c>
      <c r="B82" s="5">
        <v>113</v>
      </c>
      <c r="D82" s="56" t="s">
        <v>21</v>
      </c>
      <c r="E82" s="111">
        <v>2879</v>
      </c>
      <c r="F82" s="112"/>
      <c r="G82" s="111"/>
      <c r="H82" s="112"/>
      <c r="I82" s="60"/>
    </row>
    <row r="83" spans="1:9" ht="15.6" x14ac:dyDescent="0.3">
      <c r="A83" s="2"/>
      <c r="B83" s="5"/>
      <c r="D83" s="56" t="s">
        <v>22</v>
      </c>
      <c r="E83" s="112">
        <v>415</v>
      </c>
      <c r="F83" s="112"/>
      <c r="G83" s="111">
        <f>Poštovné!D46</f>
        <v>306</v>
      </c>
      <c r="H83" s="112"/>
      <c r="I83" s="60"/>
    </row>
    <row r="84" spans="1:9" ht="15.6" x14ac:dyDescent="0.3">
      <c r="A84" s="2"/>
      <c r="B84" s="5"/>
      <c r="D84" s="57" t="s">
        <v>23</v>
      </c>
      <c r="E84" s="117">
        <v>40000</v>
      </c>
      <c r="F84" s="118"/>
      <c r="G84" s="117">
        <v>60000</v>
      </c>
      <c r="H84" s="118"/>
      <c r="I84" s="60"/>
    </row>
    <row r="85" spans="1:9" ht="16.2" thickBot="1" x14ac:dyDescent="0.35">
      <c r="A85" s="2"/>
      <c r="B85" s="5"/>
      <c r="D85" s="57" t="s">
        <v>24</v>
      </c>
      <c r="E85" s="117">
        <v>37155</v>
      </c>
      <c r="F85" s="118"/>
      <c r="G85" s="119">
        <f>42000+2420+2420+3630</f>
        <v>50470</v>
      </c>
      <c r="H85" s="120"/>
      <c r="I85" s="60" t="s">
        <v>107</v>
      </c>
    </row>
    <row r="86" spans="1:9" ht="31.8" thickBot="1" x14ac:dyDescent="0.35">
      <c r="A86" s="7" t="s">
        <v>18</v>
      </c>
      <c r="B86" s="96">
        <f>SUM(B80+Poštovné!D46+B81+B82)</f>
        <v>205813</v>
      </c>
      <c r="C86" s="8"/>
      <c r="D86" s="58" t="s">
        <v>25</v>
      </c>
      <c r="E86" s="115">
        <f>SUM(E80:F83)-(E84+E85)</f>
        <v>74245</v>
      </c>
      <c r="F86" s="116"/>
      <c r="G86" s="123">
        <f>SUM(G80:H83)-(G84+G85)</f>
        <v>95343</v>
      </c>
      <c r="H86" s="124"/>
    </row>
    <row r="87" spans="1:9" ht="15.6" x14ac:dyDescent="0.3">
      <c r="A87" s="2" t="s">
        <v>26</v>
      </c>
      <c r="B87" s="5">
        <v>4840</v>
      </c>
      <c r="C87" t="s">
        <v>96</v>
      </c>
      <c r="D87" s="61"/>
      <c r="E87" s="62"/>
      <c r="F87" s="63"/>
      <c r="G87" s="97"/>
      <c r="H87" s="98"/>
      <c r="I87" s="60"/>
    </row>
    <row r="88" spans="1:9" ht="15.6" x14ac:dyDescent="0.3">
      <c r="A88" s="2" t="s">
        <v>6</v>
      </c>
      <c r="B88">
        <v>42000</v>
      </c>
      <c r="C88" s="73" t="s">
        <v>68</v>
      </c>
    </row>
    <row r="89" spans="1:9" ht="15.6" x14ac:dyDescent="0.3">
      <c r="A89" s="2" t="s">
        <v>16</v>
      </c>
      <c r="B89" s="5">
        <v>60000</v>
      </c>
    </row>
    <row r="90" spans="1:9" ht="15.6" x14ac:dyDescent="0.3">
      <c r="A90" s="51" t="s">
        <v>7</v>
      </c>
      <c r="B90" s="95">
        <f>B86-(B87+B88+B89)</f>
        <v>98973</v>
      </c>
      <c r="C90" t="s">
        <v>106</v>
      </c>
    </row>
    <row r="91" spans="1:9" ht="15.6" x14ac:dyDescent="0.3">
      <c r="A91" s="2"/>
    </row>
    <row r="92" spans="1:9" ht="15.6" x14ac:dyDescent="0.3">
      <c r="A92" s="1"/>
    </row>
    <row r="93" spans="1:9" ht="15.6" x14ac:dyDescent="0.3">
      <c r="A93" s="1"/>
    </row>
  </sheetData>
  <mergeCells count="25">
    <mergeCell ref="E86:F86"/>
    <mergeCell ref="G84:H84"/>
    <mergeCell ref="G85:H85"/>
    <mergeCell ref="G86:H86"/>
    <mergeCell ref="G81:H81"/>
    <mergeCell ref="G82:H82"/>
    <mergeCell ref="G83:H83"/>
    <mergeCell ref="E84:F84"/>
    <mergeCell ref="E85:F85"/>
    <mergeCell ref="G87:H87"/>
    <mergeCell ref="A73:C73"/>
    <mergeCell ref="F5:F6"/>
    <mergeCell ref="E5:E6"/>
    <mergeCell ref="A1:D2"/>
    <mergeCell ref="A5:A6"/>
    <mergeCell ref="B5:B6"/>
    <mergeCell ref="C5:C6"/>
    <mergeCell ref="E79:F79"/>
    <mergeCell ref="E80:F80"/>
    <mergeCell ref="D78:H78"/>
    <mergeCell ref="G79:H79"/>
    <mergeCell ref="G80:H80"/>
    <mergeCell ref="E81:F81"/>
    <mergeCell ref="E82:F82"/>
    <mergeCell ref="E83:F83"/>
  </mergeCells>
  <pageMargins left="0.39370078740157483" right="0.39370078740157483" top="0.39370078740157483" bottom="0.39370078740157483" header="0.11811023622047245" footer="0.11811023622047245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8"/>
  <sheetViews>
    <sheetView workbookViewId="0">
      <selection activeCell="D20" sqref="D20"/>
    </sheetView>
  </sheetViews>
  <sheetFormatPr defaultRowHeight="14.4" x14ac:dyDescent="0.3"/>
  <cols>
    <col min="1" max="1" width="11.6640625" customWidth="1"/>
    <col min="2" max="2" width="42.77734375" customWidth="1"/>
    <col min="3" max="3" width="20.33203125" customWidth="1"/>
    <col min="4" max="4" width="18.88671875" customWidth="1"/>
  </cols>
  <sheetData>
    <row r="1" spans="1:11" ht="15" customHeight="1" x14ac:dyDescent="0.3">
      <c r="A1" s="106" t="s">
        <v>41</v>
      </c>
      <c r="B1" s="106"/>
      <c r="C1" s="106"/>
      <c r="D1" s="106"/>
    </row>
    <row r="2" spans="1:11" x14ac:dyDescent="0.3">
      <c r="A2" s="106"/>
      <c r="B2" s="106"/>
      <c r="C2" s="106"/>
      <c r="D2" s="106"/>
    </row>
    <row r="3" spans="1:11" x14ac:dyDescent="0.3">
      <c r="A3" s="44"/>
      <c r="B3" s="44"/>
      <c r="C3" s="44"/>
      <c r="D3" s="44"/>
    </row>
    <row r="4" spans="1:11" ht="15.75" customHeight="1" x14ac:dyDescent="0.3">
      <c r="A4" s="121" t="s">
        <v>8</v>
      </c>
      <c r="B4" s="121" t="s">
        <v>9</v>
      </c>
      <c r="C4" s="121" t="s">
        <v>10</v>
      </c>
      <c r="D4" s="45" t="s">
        <v>3</v>
      </c>
    </row>
    <row r="5" spans="1:11" ht="21" customHeight="1" x14ac:dyDescent="0.3">
      <c r="A5" s="121"/>
      <c r="B5" s="121"/>
      <c r="C5" s="121"/>
      <c r="D5" s="45" t="s">
        <v>4</v>
      </c>
    </row>
    <row r="6" spans="1:11" ht="15.6" x14ac:dyDescent="0.3">
      <c r="A6" s="9">
        <v>42913</v>
      </c>
      <c r="B6" s="10" t="s">
        <v>45</v>
      </c>
      <c r="C6" s="10" t="s">
        <v>101</v>
      </c>
      <c r="D6" s="11">
        <v>47</v>
      </c>
    </row>
    <row r="7" spans="1:11" ht="15.6" x14ac:dyDescent="0.3">
      <c r="A7" s="9">
        <v>42923</v>
      </c>
      <c r="B7" s="10" t="s">
        <v>65</v>
      </c>
      <c r="C7" s="10" t="s">
        <v>44</v>
      </c>
      <c r="D7" s="11">
        <v>24</v>
      </c>
    </row>
    <row r="8" spans="1:11" ht="15.6" x14ac:dyDescent="0.3">
      <c r="A8" s="9">
        <v>42937</v>
      </c>
      <c r="B8" s="10" t="s">
        <v>34</v>
      </c>
      <c r="C8" s="10" t="s">
        <v>44</v>
      </c>
      <c r="D8" s="11">
        <v>19</v>
      </c>
    </row>
    <row r="9" spans="1:11" ht="15.6" x14ac:dyDescent="0.3">
      <c r="A9" s="9">
        <v>42944</v>
      </c>
      <c r="B9" s="10" t="s">
        <v>76</v>
      </c>
      <c r="C9" s="10" t="s">
        <v>44</v>
      </c>
      <c r="D9" s="11">
        <v>44</v>
      </c>
    </row>
    <row r="10" spans="1:11" ht="15.6" x14ac:dyDescent="0.3">
      <c r="A10" s="9">
        <v>42947</v>
      </c>
      <c r="B10" s="10" t="s">
        <v>77</v>
      </c>
      <c r="C10" s="10" t="s">
        <v>44</v>
      </c>
      <c r="D10" s="11">
        <v>23</v>
      </c>
    </row>
    <row r="11" spans="1:11" ht="31.2" x14ac:dyDescent="0.3">
      <c r="A11" s="9">
        <v>42957</v>
      </c>
      <c r="B11" s="10" t="s">
        <v>93</v>
      </c>
      <c r="C11" s="10" t="s">
        <v>44</v>
      </c>
      <c r="D11" s="11">
        <v>42</v>
      </c>
    </row>
    <row r="12" spans="1:11" ht="15.6" x14ac:dyDescent="0.3">
      <c r="A12" s="9">
        <v>42962</v>
      </c>
      <c r="B12" s="10" t="s">
        <v>94</v>
      </c>
      <c r="C12" s="10" t="s">
        <v>44</v>
      </c>
      <c r="D12" s="11">
        <v>19</v>
      </c>
    </row>
    <row r="13" spans="1:11" ht="15.6" x14ac:dyDescent="0.3">
      <c r="A13" s="9">
        <v>42968</v>
      </c>
      <c r="B13" s="10" t="s">
        <v>65</v>
      </c>
      <c r="C13" s="10" t="s">
        <v>44</v>
      </c>
      <c r="D13" s="11">
        <v>19</v>
      </c>
    </row>
    <row r="14" spans="1:11" ht="15.6" x14ac:dyDescent="0.3">
      <c r="A14" s="9">
        <v>42969</v>
      </c>
      <c r="B14" s="10" t="s">
        <v>97</v>
      </c>
      <c r="C14" s="10" t="s">
        <v>44</v>
      </c>
      <c r="D14" s="11">
        <v>23</v>
      </c>
      <c r="K14">
        <v>9</v>
      </c>
    </row>
    <row r="15" spans="1:11" ht="31.2" x14ac:dyDescent="0.3">
      <c r="A15" s="9">
        <v>42975</v>
      </c>
      <c r="B15" s="10" t="s">
        <v>100</v>
      </c>
      <c r="C15" s="10" t="s">
        <v>44</v>
      </c>
      <c r="D15" s="11">
        <v>23</v>
      </c>
    </row>
    <row r="16" spans="1:11" ht="31.2" x14ac:dyDescent="0.3">
      <c r="A16" s="9">
        <v>42983</v>
      </c>
      <c r="B16" s="10" t="s">
        <v>104</v>
      </c>
      <c r="C16" s="10" t="s">
        <v>44</v>
      </c>
      <c r="D16" s="11">
        <v>23</v>
      </c>
    </row>
    <row r="17" spans="1:4" ht="15.6" x14ac:dyDescent="0.3">
      <c r="A17" s="9"/>
      <c r="B17" s="10"/>
      <c r="C17" s="10"/>
      <c r="D17" s="11"/>
    </row>
    <row r="18" spans="1:4" ht="15.6" x14ac:dyDescent="0.3">
      <c r="A18" s="12"/>
      <c r="B18" s="10"/>
      <c r="C18" s="10"/>
      <c r="D18" s="11"/>
    </row>
    <row r="19" spans="1:4" ht="15.6" x14ac:dyDescent="0.3">
      <c r="A19" s="9"/>
      <c r="B19" s="10"/>
      <c r="C19" s="10"/>
      <c r="D19" s="11"/>
    </row>
    <row r="20" spans="1:4" ht="15.6" x14ac:dyDescent="0.3">
      <c r="A20" s="9"/>
      <c r="B20" s="10"/>
      <c r="C20" s="10"/>
      <c r="D20" s="11"/>
    </row>
    <row r="21" spans="1:4" ht="15.6" x14ac:dyDescent="0.3">
      <c r="A21" s="9"/>
      <c r="B21" s="10"/>
      <c r="C21" s="10"/>
      <c r="D21" s="11"/>
    </row>
    <row r="22" spans="1:4" ht="15.6" x14ac:dyDescent="0.3">
      <c r="A22" s="9"/>
      <c r="B22" s="10"/>
      <c r="C22" s="10"/>
      <c r="D22" s="11"/>
    </row>
    <row r="23" spans="1:4" ht="15.6" x14ac:dyDescent="0.3">
      <c r="A23" s="12"/>
      <c r="B23" s="10"/>
      <c r="C23" s="10"/>
      <c r="D23" s="11"/>
    </row>
    <row r="24" spans="1:4" ht="15.6" x14ac:dyDescent="0.3">
      <c r="A24" s="12"/>
      <c r="B24" s="10"/>
      <c r="C24" s="10"/>
      <c r="D24" s="11"/>
    </row>
    <row r="25" spans="1:4" ht="15.6" x14ac:dyDescent="0.3">
      <c r="A25" s="9"/>
      <c r="B25" s="10"/>
      <c r="C25" s="10"/>
      <c r="D25" s="11"/>
    </row>
    <row r="26" spans="1:4" ht="15.6" x14ac:dyDescent="0.3">
      <c r="A26" s="9"/>
      <c r="B26" s="10"/>
      <c r="C26" s="10"/>
      <c r="D26" s="11"/>
    </row>
    <row r="27" spans="1:4" ht="15.6" x14ac:dyDescent="0.3">
      <c r="A27" s="9"/>
      <c r="B27" s="10"/>
      <c r="C27" s="10"/>
      <c r="D27" s="11"/>
    </row>
    <row r="28" spans="1:4" ht="15.6" x14ac:dyDescent="0.3">
      <c r="A28" s="9"/>
      <c r="B28" s="10"/>
      <c r="C28" s="10"/>
      <c r="D28" s="11"/>
    </row>
    <row r="29" spans="1:4" ht="15.6" x14ac:dyDescent="0.3">
      <c r="A29" s="9"/>
      <c r="B29" s="10"/>
      <c r="C29" s="10"/>
      <c r="D29" s="11"/>
    </row>
    <row r="30" spans="1:4" ht="15.6" x14ac:dyDescent="0.3">
      <c r="A30" s="9"/>
      <c r="B30" s="10"/>
      <c r="C30" s="10"/>
      <c r="D30" s="11"/>
    </row>
    <row r="31" spans="1:4" ht="15.6" x14ac:dyDescent="0.3">
      <c r="A31" s="9"/>
      <c r="B31" s="10"/>
      <c r="C31" s="10"/>
      <c r="D31" s="11"/>
    </row>
    <row r="32" spans="1:4" ht="15.6" x14ac:dyDescent="0.3">
      <c r="A32" s="9"/>
      <c r="B32" s="10"/>
      <c r="C32" s="10"/>
      <c r="D32" s="11"/>
    </row>
    <row r="33" spans="1:4" ht="15.6" x14ac:dyDescent="0.3">
      <c r="A33" s="9"/>
      <c r="B33" s="10"/>
      <c r="C33" s="10"/>
      <c r="D33" s="11"/>
    </row>
    <row r="34" spans="1:4" ht="15.6" x14ac:dyDescent="0.3">
      <c r="A34" s="9"/>
      <c r="B34" s="10"/>
      <c r="C34" s="10"/>
      <c r="D34" s="11"/>
    </row>
    <row r="35" spans="1:4" ht="15.6" x14ac:dyDescent="0.3">
      <c r="A35" s="9"/>
      <c r="B35" s="10"/>
      <c r="C35" s="10"/>
      <c r="D35" s="11"/>
    </row>
    <row r="36" spans="1:4" ht="15.6" x14ac:dyDescent="0.3">
      <c r="A36" s="9"/>
      <c r="B36" s="10"/>
      <c r="C36" s="10"/>
      <c r="D36" s="11"/>
    </row>
    <row r="37" spans="1:4" ht="15.6" x14ac:dyDescent="0.3">
      <c r="A37" s="13"/>
      <c r="B37" s="14"/>
      <c r="C37" s="14"/>
      <c r="D37" s="15"/>
    </row>
    <row r="38" spans="1:4" ht="15.6" x14ac:dyDescent="0.3">
      <c r="A38" s="9"/>
      <c r="B38" s="10"/>
      <c r="C38" s="10"/>
      <c r="D38" s="11"/>
    </row>
    <row r="39" spans="1:4" ht="15.6" x14ac:dyDescent="0.3">
      <c r="A39" s="9"/>
      <c r="B39" s="10"/>
      <c r="C39" s="10"/>
      <c r="D39" s="11"/>
    </row>
    <row r="40" spans="1:4" ht="15.6" x14ac:dyDescent="0.3">
      <c r="A40" s="9"/>
      <c r="B40" s="10"/>
      <c r="C40" s="10"/>
      <c r="D40" s="11"/>
    </row>
    <row r="41" spans="1:4" ht="15.6" x14ac:dyDescent="0.3">
      <c r="A41" s="9"/>
      <c r="B41" s="10"/>
      <c r="C41" s="10"/>
      <c r="D41" s="11"/>
    </row>
    <row r="42" spans="1:4" ht="15.6" x14ac:dyDescent="0.3">
      <c r="A42" s="9"/>
      <c r="B42" s="10"/>
      <c r="C42" s="10"/>
      <c r="D42" s="11"/>
    </row>
    <row r="43" spans="1:4" ht="15.6" x14ac:dyDescent="0.3">
      <c r="A43" s="9"/>
      <c r="B43" s="10"/>
      <c r="C43" s="10"/>
      <c r="D43" s="11"/>
    </row>
    <row r="44" spans="1:4" ht="15.6" x14ac:dyDescent="0.3">
      <c r="A44" s="9"/>
      <c r="B44" s="10"/>
      <c r="C44" s="10"/>
      <c r="D44" s="11"/>
    </row>
    <row r="45" spans="1:4" ht="15.6" x14ac:dyDescent="0.3">
      <c r="A45" s="9"/>
      <c r="B45" s="10"/>
      <c r="C45" s="10"/>
      <c r="D45" s="11"/>
    </row>
    <row r="46" spans="1:4" ht="16.8" x14ac:dyDescent="0.3">
      <c r="A46" s="122" t="s">
        <v>5</v>
      </c>
      <c r="B46" s="122"/>
      <c r="C46" s="46"/>
      <c r="D46" s="16">
        <f>SUM(D6:D25)</f>
        <v>306</v>
      </c>
    </row>
    <row r="47" spans="1:4" x14ac:dyDescent="0.3">
      <c r="A47" s="44"/>
      <c r="B47" s="44"/>
      <c r="C47" s="44"/>
      <c r="D47" s="44"/>
    </row>
    <row r="48" spans="1:4" ht="24" customHeight="1" x14ac:dyDescent="0.3"/>
    <row r="50" spans="1:1" ht="15.6" x14ac:dyDescent="0.3">
      <c r="A50" s="1"/>
    </row>
    <row r="51" spans="1:1" ht="15.6" x14ac:dyDescent="0.3">
      <c r="A51" s="2"/>
    </row>
    <row r="52" spans="1:1" ht="15.6" x14ac:dyDescent="0.3">
      <c r="A52" s="2"/>
    </row>
    <row r="53" spans="1:1" ht="15.6" x14ac:dyDescent="0.3">
      <c r="A53" s="2"/>
    </row>
    <row r="54" spans="1:1" ht="15.6" x14ac:dyDescent="0.3">
      <c r="A54" s="2"/>
    </row>
    <row r="55" spans="1:1" ht="15.6" x14ac:dyDescent="0.3">
      <c r="A55" s="2"/>
    </row>
    <row r="56" spans="1:1" ht="15.6" x14ac:dyDescent="0.3">
      <c r="A56" s="2"/>
    </row>
    <row r="57" spans="1:1" ht="15.6" x14ac:dyDescent="0.3">
      <c r="A57" s="1"/>
    </row>
    <row r="58" spans="1:1" ht="15.6" x14ac:dyDescent="0.3">
      <c r="A58" s="1"/>
    </row>
  </sheetData>
  <mergeCells count="5">
    <mergeCell ref="A1:D2"/>
    <mergeCell ref="A4:A5"/>
    <mergeCell ref="B4:B5"/>
    <mergeCell ref="C4:C5"/>
    <mergeCell ref="A46:B4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Licence</vt:lpstr>
      <vt:lpstr>Poštovné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Mikroregion</dc:creator>
  <cp:lastModifiedBy>Bystřicko</cp:lastModifiedBy>
  <cp:lastPrinted>2015-08-12T07:37:24Z</cp:lastPrinted>
  <dcterms:created xsi:type="dcterms:W3CDTF">2015-06-29T12:46:12Z</dcterms:created>
  <dcterms:modified xsi:type="dcterms:W3CDTF">2017-10-05T07:46:07Z</dcterms:modified>
</cp:coreProperties>
</file>